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vml" ContentType="application/vnd.openxmlformats-officedocument.vmlDrawing"/>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9.xml" ContentType="application/vnd.openxmlformats-officedocument.drawing+xml"/>
  <Override PartName="/xl/drawings/drawing8.xml" ContentType="application/vnd.openxmlformats-officedocument.drawing+xml"/>
  <Override PartName="/xl/worksheets/sheet1.xml" ContentType="application/vnd.openxmlformats-officedocument.spreadsheetml.worksheet+xml"/>
  <Override PartName="/xl/drawings/drawing1.xml" ContentType="application/vnd.openxmlformats-officedocument.drawing+xml"/>
  <Override PartName="/xl/worksheets/sheet15.xml" ContentType="application/vnd.openxmlformats-officedocument.spreadsheetml.worksheet+xml"/>
  <Override PartName="/xl/worksheets/sheet14.xml" ContentType="application/vnd.openxmlformats-officedocument.spreadsheetml.worksheet+xml"/>
  <Override PartName="/xl/drawings/drawing4.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worksheets/sheet16.xml" ContentType="application/vnd.openxmlformats-officedocument.spreadsheetml.worksheet+xml"/>
  <Override PartName="/xl/worksheets/sheet17.xml" ContentType="application/vnd.openxmlformats-officedocument.spreadsheetml.worksheet+xml"/>
  <Override PartName="/xl/drawings/drawing3.xml" ContentType="application/vnd.openxmlformats-officedocument.drawing+xml"/>
  <Override PartName="/xl/drawings/drawing2.xml" ContentType="application/vnd.openxmlformats-officedocument.drawing+xml"/>
  <Override PartName="/xl/worksheets/sheet18.xml" ContentType="application/vnd.openxmlformats-officedocument.spreadsheetml.worksheet+xml"/>
  <Override PartName="/xl/worksheets/sheet13.xml" ContentType="application/vnd.openxmlformats-officedocument.spreadsheetml.worksheet+xml"/>
  <Override PartName="/xl/worksheets/sheet12.xml" ContentType="application/vnd.openxmlformats-officedocument.spreadsheetml.worksheet+xml"/>
  <Override PartName="/xl/drawings/drawing6.xml" ContentType="application/vnd.openxmlformats-officedocument.drawing+xml"/>
  <Override PartName="/xl/worksheets/sheet6.xml" ContentType="application/vnd.openxmlformats-officedocument.spreadsheetml.worksheet+xml"/>
  <Override PartName="/xl/worksheets/sheet5.xml" ContentType="application/vnd.openxmlformats-officedocument.spreadsheetml.worksheet+xml"/>
  <Override PartName="/xl/drawings/drawing7.xml" ContentType="application/vnd.openxmlformats-officedocument.drawing+xml"/>
  <Override PartName="/xl/sharedStrings.xml" ContentType="application/vnd.openxmlformats-officedocument.spreadsheetml.sharedStrings+xml"/>
  <Override PartName="/xl/worksheets/sheet7.xml" ContentType="application/vnd.openxmlformats-officedocument.spreadsheetml.worksheet+xml"/>
  <Override PartName="/xl/worksheets/sheet9.xml" ContentType="application/vnd.openxmlformats-officedocument.spreadsheetml.worksheet+xml"/>
  <Override PartName="/xl/worksheets/sheet11.xml" ContentType="application/vnd.openxmlformats-officedocument.spreadsheetml.worksheet+xml"/>
  <Override PartName="/xl/worksheets/sheet8.xml" ContentType="application/vnd.openxmlformats-officedocument.spreadsheetml.worksheet+xml"/>
  <Override PartName="/xl/drawings/drawing5.xml" ContentType="application/vnd.openxmlformats-officedocument.drawing+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omments5.xml" ContentType="application/vnd.openxmlformats-officedocument.spreadsheetml.comments+xml"/>
  <Override PartName="/xl/comments4.xml" ContentType="application/vnd.openxmlformats-officedocument.spreadsheetml.comments+xml"/>
  <Override PartName="/xl/comments3.xml" ContentType="application/vnd.openxmlformats-officedocument.spreadsheetml.comments+xml"/>
  <Override PartName="/xl/comments2.xml" ContentType="application/vnd.openxmlformats-officedocument.spreadsheetml.comments+xml"/>
  <Override PartName="/xl/comments1.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docProps/app.xml" ContentType="application/vnd.openxmlformats-officedocument.extended-properties+xml"/>
  <Override PartName="/docProps/core.xml" ContentType="application/vnd.openxmlformats-package.core-properties+xml"/>
  <Override PartName="/xl/calcChain.xml" ContentType="application/vnd.openxmlformats-officedocument.spreadsheetml.calcChain+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60" windowWidth="17520" windowHeight="6945" tabRatio="516" firstSheet="7" activeTab="17"/>
  </bookViews>
  <sheets>
    <sheet name="Tong quat" sheetId="5" r:id="rId1"/>
    <sheet name="BCThuNhap_06203" sheetId="46" r:id="rId2"/>
    <sheet name="BCTinhHinhTaiChinh_06105" sheetId="47" r:id="rId3"/>
    <sheet name="BCLCGT_06262" sheetId="57" r:id="rId4"/>
    <sheet name="BCTaiSan_06027" sheetId="43" r:id="rId5"/>
    <sheet name="BCKetQuaHoatDong_06028" sheetId="50" r:id="rId6"/>
    <sheet name="BCDanhMucDauTu_06029" sheetId="49" r:id="rId7"/>
    <sheet name="BCHoatDongVay_06026" sheetId="42" r:id="rId8"/>
    <sheet name="Khac_06030" sheetId="44" r:id="rId9"/>
    <sheet name="TB 30092015" sheetId="27" state="hidden" r:id="rId10"/>
    <sheet name="THU NHAP" sheetId="58" state="hidden" r:id="rId11"/>
    <sheet name="LCTT" sheetId="60" state="hidden" r:id="rId12"/>
    <sheet name="TAI CHINH" sheetId="59" state="hidden" r:id="rId13"/>
    <sheet name="tai san" sheetId="51" state="hidden" r:id="rId14"/>
    <sheet name="hoat dong" sheetId="53" state="hidden" r:id="rId15"/>
    <sheet name="danh muc" sheetId="55" state="hidden" r:id="rId16"/>
    <sheet name="khac" sheetId="56" state="hidden" r:id="rId17"/>
    <sheet name="ThongKePhiGiaoDich_06145" sheetId="69" r:id="rId18"/>
  </sheets>
  <externalReferences>
    <externalReference r:id="rId19"/>
    <externalReference r:id="rId20"/>
  </externalReferences>
  <definedNames>
    <definedName name="_Fill" localSheetId="3" hidden="1">#REF!</definedName>
    <definedName name="_Fill" hidden="1">#REF!</definedName>
    <definedName name="_xlnm._FilterDatabase" localSheetId="3" hidden="1">BCLCGT_06262!$A$17:$F$64</definedName>
    <definedName name="_xlnm._FilterDatabase" localSheetId="4" hidden="1">BCTaiSan_06027!$A$17:$K$17</definedName>
    <definedName name="_Key1" localSheetId="3" hidden="1">#REF!</definedName>
    <definedName name="_Key1" hidden="1">#REF!</definedName>
    <definedName name="_Key2" localSheetId="3" hidden="1">#REF!</definedName>
    <definedName name="_Key2" hidden="1">#REF!</definedName>
    <definedName name="_Order1" hidden="1">255</definedName>
    <definedName name="_Order2" hidden="1">255</definedName>
    <definedName name="_Sort" localSheetId="3" hidden="1">#REF!</definedName>
    <definedName name="_Sort" hidden="1">#REF!</definedName>
    <definedName name="_TK211" localSheetId="3" hidden="1">{"'Sheet1'!$L$16"}</definedName>
    <definedName name="_TK211" hidden="1">{"'Sheet1'!$L$16"}</definedName>
    <definedName name="addlogo" localSheetId="3">INDEX(#REF!,MATCH(#REF!,#REF!,0))</definedName>
    <definedName name="AS2DocOpenMode" hidden="1">"AS2DocumentEdit"</definedName>
    <definedName name="asss" localSheetId="3" hidden="1">{"'Sheet1'!$L$16"}</definedName>
    <definedName name="asss" hidden="1">{"'Sheet1'!$L$16"}</definedName>
    <definedName name="asssss" localSheetId="3" hidden="1">{"'Sheet1'!$L$16"}</definedName>
    <definedName name="asssss" hidden="1">{"'Sheet1'!$L$16"}</definedName>
    <definedName name="_xlnm.Database">#REF!</definedName>
    <definedName name="Dautu" localSheetId="3" hidden="1">{"'Sheet1'!$L$16"}</definedName>
    <definedName name="Dautu" hidden="1">{"'Sheet1'!$L$16"}</definedName>
    <definedName name="ddd" localSheetId="3" hidden="1">{"'Sheet1'!$L$16"}</definedName>
    <definedName name="ddd" hidden="1">{"'Sheet1'!$L$16"}</definedName>
    <definedName name="DKCO">#REF!</definedName>
    <definedName name="DKNO">#REF!</definedName>
    <definedName name="Donvi">#REF!</definedName>
    <definedName name="h" localSheetId="3" hidden="1">{"'Sheet1'!$L$16"}</definedName>
    <definedName name="h" hidden="1">{"'Sheet1'!$L$16"}</definedName>
    <definedName name="hanh" localSheetId="3" hidden="1">{"'Sheet1'!$L$16"}</definedName>
    <definedName name="hanh" hidden="1">{"'Sheet1'!$L$16"}</definedName>
    <definedName name="HTML_CodePage" hidden="1">950</definedName>
    <definedName name="HTML_Control" localSheetId="3"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3" hidden="1">{"'Sheet1'!$L$16"}</definedName>
    <definedName name="huy" hidden="1">{"'Sheet1'!$L$16"}</definedName>
    <definedName name="LM">#REF!</definedName>
    <definedName name="LN">#REF!</definedName>
    <definedName name="LTKD" localSheetId="3" hidden="1">{"'Sheet1'!$L$16"}</definedName>
    <definedName name="LTKD" hidden="1">{"'Sheet1'!$L$16"}</definedName>
    <definedName name="o" localSheetId="3" hidden="1">{"'Sheet1'!$L$16"}</definedName>
    <definedName name="o" hidden="1">{"'Sheet1'!$L$16"}</definedName>
    <definedName name="_xlnm.Print_Area" localSheetId="6">BCDanhMucDauTu_06029!$A$1:$G$70</definedName>
    <definedName name="_xlnm.Print_Area" localSheetId="5">BCKetQuaHoatDong_06028!$A$1:$F$88</definedName>
    <definedName name="_xlnm.Print_Area" localSheetId="3">BCLCGT_06262!$A$1:$E$78</definedName>
    <definedName name="_xlnm.Print_Area" localSheetId="4">BCTaiSan_06027!$A$1:$F$85</definedName>
    <definedName name="_xlnm.Print_Area" localSheetId="2">BCTinhHinhTaiChinh_06105!$A$1:$E$109</definedName>
    <definedName name="_xlnm.Print_Area" localSheetId="8">Khac_06030!$A$1:$E$64</definedName>
    <definedName name="_xlnm.Print_Titles" localSheetId="6">BCDanhMucDauTu_06029!$17:$17</definedName>
    <definedName name="_xlnm.Print_Titles" localSheetId="7">BCHoatDongVay_06026!$16:$17</definedName>
    <definedName name="_xlnm.Print_Titles" localSheetId="5">BCKetQuaHoatDong_06028!$17:$17</definedName>
    <definedName name="_xlnm.Print_Titles" localSheetId="3">BCLCGT_06262!$17:$17</definedName>
    <definedName name="_xlnm.Print_Titles" localSheetId="4">BCTaiSan_06027!$17:$17</definedName>
    <definedName name="_xlnm.Print_Titles" localSheetId="1">BCThuNhap_06203!$16:$16</definedName>
    <definedName name="_xlnm.Print_Titles" localSheetId="2">BCTinhHinhTaiChinh_06105!$16:$16</definedName>
    <definedName name="_xlnm.Print_Titles" localSheetId="8">Khac_06030!$17:$17</definedName>
    <definedName name="q" localSheetId="3" hidden="1">{"'Sheet1'!$L$16"}</definedName>
    <definedName name="q" hidden="1">{"'Sheet1'!$L$16"}</definedName>
    <definedName name="t" localSheetId="3" hidden="1">{#N/A,#N/A,FALSE,"Chi tiÆt"}</definedName>
    <definedName name="t" hidden="1">{#N/A,#N/A,FALSE,"Chi tiÆt"}</definedName>
    <definedName name="Taikhoan">#REF!</definedName>
    <definedName name="TaxTV">10%</definedName>
    <definedName name="TaxXL">5%</definedName>
    <definedName name="TH" localSheetId="3" hidden="1">{"'Sheet1'!$L$16"}</definedName>
    <definedName name="TH" hidden="1">{"'Sheet1'!$L$16"}</definedName>
    <definedName name="TK_BS">#REF!</definedName>
    <definedName name="TK_PL">#REF!</definedName>
    <definedName name="TK_TB">#REF!</definedName>
    <definedName name="TKBS">#REF!</definedName>
    <definedName name="tt" localSheetId="3" hidden="1">{"'Sheet1'!$L$16"}</definedName>
    <definedName name="tt" hidden="1">{"'Sheet1'!$L$16"}</definedName>
    <definedName name="wrn.chi._.tiÆt." localSheetId="3" hidden="1">{#N/A,#N/A,FALSE,"Chi tiÆt"}</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45621"/>
</workbook>
</file>

<file path=xl/calcChain.xml><?xml version="1.0" encoding="utf-8"?>
<calcChain xmlns="http://schemas.openxmlformats.org/spreadsheetml/2006/main">
  <c r="D70" i="50" l="1"/>
  <c r="D69" i="50"/>
  <c r="A4" i="69" l="1"/>
  <c r="C13" i="69"/>
  <c r="C12" i="69"/>
  <c r="E17" i="43"/>
  <c r="D21" i="69" l="1"/>
  <c r="F21" i="69" l="1"/>
  <c r="E24" i="60" l="1"/>
  <c r="E25" i="60"/>
  <c r="E26" i="60"/>
  <c r="D26" i="60"/>
  <c r="D24" i="60"/>
  <c r="D41" i="57"/>
  <c r="D25" i="60" s="1"/>
  <c r="D40" i="57"/>
  <c r="E4" i="60"/>
  <c r="E5" i="60"/>
  <c r="E6" i="60"/>
  <c r="E7" i="60"/>
  <c r="E8" i="60"/>
  <c r="D9" i="60"/>
  <c r="E9" i="60"/>
  <c r="D10" i="60"/>
  <c r="E10" i="60"/>
  <c r="D11" i="60"/>
  <c r="E11" i="60"/>
  <c r="D12" i="60"/>
  <c r="E12" i="60"/>
  <c r="D13" i="60"/>
  <c r="E13" i="60"/>
  <c r="D14" i="60"/>
  <c r="E14" i="60"/>
  <c r="D15" i="60"/>
  <c r="E15" i="60"/>
  <c r="D16" i="60"/>
  <c r="E16" i="60"/>
  <c r="E17" i="60"/>
  <c r="E18" i="60"/>
  <c r="E19" i="60"/>
  <c r="D20" i="60"/>
  <c r="E20" i="60"/>
  <c r="D21" i="60"/>
  <c r="E21" i="60"/>
  <c r="E22" i="60"/>
  <c r="E23" i="60"/>
  <c r="D27" i="60"/>
  <c r="E27" i="60"/>
  <c r="E28" i="60"/>
  <c r="E29" i="60"/>
  <c r="E30" i="60"/>
  <c r="D31" i="60"/>
  <c r="E31" i="60"/>
  <c r="D32" i="60"/>
  <c r="E32" i="60"/>
  <c r="D33" i="60"/>
  <c r="E33" i="60"/>
  <c r="D34" i="60"/>
  <c r="E34" i="60"/>
  <c r="D35" i="60"/>
  <c r="E35" i="60"/>
  <c r="D36" i="60"/>
  <c r="E36" i="60"/>
  <c r="D37" i="60"/>
  <c r="E37" i="60"/>
  <c r="D38" i="60"/>
  <c r="E38" i="60"/>
  <c r="D39" i="60"/>
  <c r="E39" i="60"/>
  <c r="D40" i="60"/>
  <c r="E40" i="60"/>
  <c r="D41" i="60"/>
  <c r="E41" i="60"/>
  <c r="D42" i="60"/>
  <c r="E42" i="60"/>
  <c r="E3" i="60"/>
  <c r="E32" i="59"/>
  <c r="D32" i="59"/>
  <c r="E14" i="59" l="1"/>
  <c r="D14" i="59"/>
  <c r="D4" i="59"/>
  <c r="E4" i="59"/>
  <c r="D5" i="59"/>
  <c r="E5" i="59"/>
  <c r="D6" i="59"/>
  <c r="E6" i="59"/>
  <c r="D7" i="59"/>
  <c r="E7" i="59"/>
  <c r="D8" i="59"/>
  <c r="E8" i="59"/>
  <c r="D9" i="59"/>
  <c r="E9" i="59"/>
  <c r="D10" i="59"/>
  <c r="E10" i="59"/>
  <c r="D12" i="59"/>
  <c r="E12" i="59"/>
  <c r="D13" i="59"/>
  <c r="E13" i="59"/>
  <c r="D15" i="59"/>
  <c r="E15" i="59"/>
  <c r="D16" i="59"/>
  <c r="E16" i="59"/>
  <c r="D17" i="59"/>
  <c r="E17" i="59"/>
  <c r="D18" i="59"/>
  <c r="E18" i="59"/>
  <c r="D19" i="59"/>
  <c r="E19" i="59"/>
  <c r="D20" i="59"/>
  <c r="E20" i="59"/>
  <c r="D21" i="59"/>
  <c r="E21" i="59"/>
  <c r="D22" i="59"/>
  <c r="E22" i="59"/>
  <c r="D23" i="59"/>
  <c r="E23" i="59"/>
  <c r="D24" i="59"/>
  <c r="E24" i="59"/>
  <c r="D25" i="59"/>
  <c r="E25" i="59"/>
  <c r="D26" i="59"/>
  <c r="E26" i="59"/>
  <c r="D27" i="59"/>
  <c r="E27" i="59"/>
  <c r="D28" i="59"/>
  <c r="E28" i="59"/>
  <c r="D29" i="59"/>
  <c r="E29" i="59"/>
  <c r="D30" i="59"/>
  <c r="E30" i="59"/>
  <c r="D31" i="59"/>
  <c r="E31" i="59"/>
  <c r="D33" i="59"/>
  <c r="E33" i="59"/>
  <c r="D34" i="59"/>
  <c r="E34" i="59"/>
  <c r="D35" i="59"/>
  <c r="E35" i="59"/>
  <c r="D36" i="59"/>
  <c r="E36" i="59"/>
  <c r="D37" i="59"/>
  <c r="E37" i="59"/>
  <c r="D38" i="59"/>
  <c r="E38" i="59"/>
  <c r="D39" i="59"/>
  <c r="E39" i="59"/>
  <c r="D40" i="59"/>
  <c r="E40" i="59"/>
  <c r="D41" i="59"/>
  <c r="E41" i="59"/>
  <c r="D42" i="59"/>
  <c r="E42" i="59"/>
  <c r="D43" i="59"/>
  <c r="E43" i="59"/>
  <c r="D44" i="59"/>
  <c r="E44" i="59"/>
  <c r="D45" i="59"/>
  <c r="E45" i="59"/>
  <c r="E3" i="59"/>
  <c r="D3" i="59"/>
  <c r="G7" i="58"/>
  <c r="G8" i="58"/>
  <c r="G9" i="58"/>
  <c r="G10" i="58"/>
  <c r="G11" i="58"/>
  <c r="G12" i="58"/>
  <c r="G13" i="58"/>
  <c r="G14" i="58"/>
  <c r="G15" i="58"/>
  <c r="G16" i="58"/>
  <c r="G17" i="58"/>
  <c r="G18" i="58"/>
  <c r="G19" i="58"/>
  <c r="G20" i="58"/>
  <c r="G21" i="58"/>
  <c r="G22" i="58"/>
  <c r="G23" i="58"/>
  <c r="G24" i="58"/>
  <c r="G25" i="58"/>
  <c r="G26" i="58"/>
  <c r="G27" i="58"/>
  <c r="G28" i="58"/>
  <c r="G29" i="58"/>
  <c r="G30" i="58"/>
  <c r="G31" i="58"/>
  <c r="G32" i="58"/>
  <c r="G33" i="58"/>
  <c r="G34" i="58"/>
  <c r="G35" i="58"/>
  <c r="G36" i="58"/>
  <c r="G37" i="58"/>
  <c r="G6" i="58"/>
  <c r="F7" i="58"/>
  <c r="F8" i="58"/>
  <c r="F9" i="58"/>
  <c r="F10" i="58"/>
  <c r="F11" i="58"/>
  <c r="F12" i="58"/>
  <c r="F13" i="58"/>
  <c r="F14" i="58"/>
  <c r="F15" i="58"/>
  <c r="F16" i="58"/>
  <c r="F17" i="58"/>
  <c r="F18" i="58"/>
  <c r="F19" i="58"/>
  <c r="F20" i="58"/>
  <c r="F21" i="58"/>
  <c r="F22" i="58"/>
  <c r="F23" i="58"/>
  <c r="F24" i="58"/>
  <c r="F25" i="58"/>
  <c r="F26" i="58"/>
  <c r="F27" i="58"/>
  <c r="F28" i="58"/>
  <c r="F29" i="58"/>
  <c r="F30" i="58"/>
  <c r="F31" i="58"/>
  <c r="F32" i="58"/>
  <c r="F33" i="58"/>
  <c r="F34" i="58"/>
  <c r="F35" i="58"/>
  <c r="F36" i="58"/>
  <c r="F37" i="58"/>
  <c r="F6" i="58"/>
  <c r="E7" i="58"/>
  <c r="E8" i="58"/>
  <c r="E9" i="58"/>
  <c r="E10" i="58"/>
  <c r="E11" i="58"/>
  <c r="E12" i="58"/>
  <c r="E13" i="58"/>
  <c r="E14" i="58"/>
  <c r="E15" i="58"/>
  <c r="E16" i="58"/>
  <c r="E17" i="58"/>
  <c r="E18" i="58"/>
  <c r="E19" i="58"/>
  <c r="E20" i="58"/>
  <c r="E21" i="58"/>
  <c r="E22" i="58"/>
  <c r="E23" i="58"/>
  <c r="E24" i="58"/>
  <c r="E25" i="58"/>
  <c r="E26" i="58"/>
  <c r="E27" i="58"/>
  <c r="E28" i="58"/>
  <c r="E29" i="58"/>
  <c r="E30" i="58"/>
  <c r="E31" i="58"/>
  <c r="E32" i="58"/>
  <c r="E33" i="58"/>
  <c r="E34" i="58"/>
  <c r="E35" i="58"/>
  <c r="E36" i="58"/>
  <c r="E37" i="58"/>
  <c r="E6" i="58"/>
  <c r="D23" i="58"/>
  <c r="D24" i="58"/>
  <c r="D25" i="58"/>
  <c r="D26" i="58"/>
  <c r="D27" i="58"/>
  <c r="D28" i="58"/>
  <c r="D29" i="58"/>
  <c r="D30" i="58"/>
  <c r="D31" i="58"/>
  <c r="D32" i="58"/>
  <c r="D33" i="58"/>
  <c r="D34" i="58"/>
  <c r="D35" i="58"/>
  <c r="D36" i="58"/>
  <c r="D7" i="58"/>
  <c r="D8" i="58"/>
  <c r="D9" i="58"/>
  <c r="D10" i="58"/>
  <c r="D11" i="58"/>
  <c r="D12" i="58"/>
  <c r="D13" i="58"/>
  <c r="D14" i="58"/>
  <c r="D15" i="58"/>
  <c r="D16" i="58"/>
  <c r="D17" i="58"/>
  <c r="D18" i="58"/>
  <c r="D19" i="58"/>
  <c r="D20" i="58"/>
  <c r="D21" i="58"/>
  <c r="D22" i="58"/>
  <c r="D6" i="58"/>
  <c r="E5" i="58"/>
  <c r="F5" i="58"/>
  <c r="G5" i="58"/>
  <c r="D5" i="58"/>
  <c r="E4" i="58"/>
  <c r="F4" i="58"/>
  <c r="G4" i="58"/>
  <c r="D4" i="58"/>
  <c r="E3" i="58"/>
  <c r="F3" i="58"/>
  <c r="G3" i="58"/>
  <c r="D3" i="58"/>
  <c r="D21" i="57" l="1"/>
  <c r="D5" i="60" l="1"/>
  <c r="D24" i="57"/>
  <c r="D8" i="60" s="1"/>
  <c r="D22" i="57"/>
  <c r="D6" i="60" s="1"/>
  <c r="D61" i="57"/>
  <c r="D59" i="57"/>
  <c r="D58" i="57"/>
  <c r="D44" i="57"/>
  <c r="D36" i="57"/>
  <c r="D20" i="57" l="1"/>
  <c r="D4" i="60" s="1"/>
  <c r="D28" i="60"/>
  <c r="D45" i="57"/>
  <c r="D32" i="57"/>
  <c r="D31" i="57"/>
  <c r="D30" i="57"/>
  <c r="D29" i="57"/>
  <c r="D27" i="57"/>
  <c r="D26" i="57"/>
  <c r="D25" i="57"/>
  <c r="B14" i="57"/>
  <c r="B13" i="57"/>
  <c r="A4" i="57"/>
  <c r="D57" i="57"/>
  <c r="D56" i="57" s="1"/>
  <c r="D54" i="57"/>
  <c r="D53" i="57"/>
  <c r="D52" i="57"/>
  <c r="D51" i="57"/>
  <c r="D50" i="57"/>
  <c r="D49" i="57" s="1"/>
  <c r="D48" i="57" s="1"/>
  <c r="D35" i="57"/>
  <c r="D19" i="60" s="1"/>
  <c r="D34" i="57"/>
  <c r="D18" i="60" s="1"/>
  <c r="D33" i="57"/>
  <c r="D17" i="60" s="1"/>
  <c r="D23" i="60" l="1"/>
  <c r="D29" i="60"/>
  <c r="D63" i="57"/>
  <c r="D55" i="57"/>
  <c r="D61" i="50"/>
  <c r="F65" i="50"/>
  <c r="F61" i="50" s="1"/>
  <c r="D65" i="50"/>
  <c r="D24" i="44"/>
  <c r="D21" i="44"/>
  <c r="D20" i="44"/>
  <c r="D25" i="44" l="1"/>
  <c r="D19" i="44"/>
  <c r="D72" i="46"/>
  <c r="D37" i="58" l="1"/>
  <c r="D19" i="57"/>
  <c r="F39" i="49"/>
  <c r="F40" i="49"/>
  <c r="D3" i="60" l="1"/>
  <c r="D23" i="57"/>
  <c r="D17" i="43"/>
  <c r="D38" i="57" l="1"/>
  <c r="D7" i="60"/>
  <c r="F32" i="49"/>
  <c r="D22" i="60" l="1"/>
  <c r="D46" i="57"/>
  <c r="D32" i="49"/>
  <c r="D30" i="60" l="1"/>
  <c r="G59" i="57"/>
  <c r="F43" i="51"/>
  <c r="F42" i="51"/>
  <c r="F41" i="51"/>
  <c r="F40" i="51"/>
  <c r="F37" i="51"/>
  <c r="F34" i="51"/>
  <c r="F30" i="51"/>
  <c r="F27" i="51"/>
  <c r="F24" i="51"/>
  <c r="F16" i="51"/>
  <c r="F13" i="51"/>
  <c r="F8" i="51"/>
  <c r="F7" i="51"/>
  <c r="F6" i="51"/>
  <c r="F3" i="51"/>
  <c r="D22" i="44" l="1"/>
  <c r="F49" i="49" l="1"/>
  <c r="F41" i="49"/>
  <c r="E29" i="56" l="1"/>
  <c r="E28" i="56"/>
  <c r="D28" i="56"/>
  <c r="E27" i="56"/>
  <c r="E25" i="56"/>
  <c r="E26" i="56"/>
  <c r="E24" i="56"/>
  <c r="E23" i="56"/>
  <c r="E22" i="56"/>
  <c r="E21" i="56"/>
  <c r="E20" i="56"/>
  <c r="D20" i="56"/>
  <c r="E19" i="56"/>
  <c r="E18" i="56"/>
  <c r="D18" i="56"/>
  <c r="E17" i="56"/>
  <c r="E16" i="56"/>
  <c r="E15" i="56"/>
  <c r="E14" i="56"/>
  <c r="E10" i="56"/>
  <c r="E11" i="56"/>
  <c r="E9" i="56"/>
  <c r="E6" i="56"/>
  <c r="E4" i="56"/>
  <c r="E5" i="56"/>
  <c r="E3" i="56"/>
  <c r="F28" i="55"/>
  <c r="E48" i="53"/>
  <c r="F48" i="53"/>
  <c r="D48" i="53"/>
  <c r="E47" i="53"/>
  <c r="F47" i="53"/>
  <c r="D47" i="53"/>
  <c r="E46" i="53"/>
  <c r="F46" i="53"/>
  <c r="D46" i="53"/>
  <c r="E45" i="53"/>
  <c r="F45" i="53"/>
  <c r="D45" i="53"/>
  <c r="E44" i="53"/>
  <c r="F44" i="53"/>
  <c r="D44" i="53"/>
  <c r="E43" i="53"/>
  <c r="F43" i="53"/>
  <c r="D43" i="53"/>
  <c r="E42" i="53"/>
  <c r="F42" i="53"/>
  <c r="D42" i="53"/>
  <c r="D41" i="53"/>
  <c r="E41" i="53"/>
  <c r="F41" i="53"/>
  <c r="E40" i="53"/>
  <c r="F40" i="53"/>
  <c r="D40" i="53"/>
  <c r="E38" i="53"/>
  <c r="F38" i="53"/>
  <c r="D38" i="53"/>
  <c r="E35" i="53"/>
  <c r="F35" i="53"/>
  <c r="D35" i="53"/>
  <c r="E32" i="53"/>
  <c r="F32" i="53"/>
  <c r="D32" i="53"/>
  <c r="E29" i="53"/>
  <c r="F29" i="53"/>
  <c r="D29" i="53"/>
  <c r="E24" i="53"/>
  <c r="F24" i="53"/>
  <c r="D24" i="53"/>
  <c r="E26" i="53"/>
  <c r="F26" i="53"/>
  <c r="D26" i="53"/>
  <c r="E17" i="53"/>
  <c r="F17" i="53"/>
  <c r="D17" i="53"/>
  <c r="E14" i="53"/>
  <c r="F14" i="53"/>
  <c r="D14" i="53"/>
  <c r="E12" i="53"/>
  <c r="F12" i="53"/>
  <c r="D12" i="53"/>
  <c r="E11" i="53"/>
  <c r="F11" i="53"/>
  <c r="D11" i="53"/>
  <c r="E9" i="53"/>
  <c r="F9" i="53"/>
  <c r="D9" i="53"/>
  <c r="E7" i="53"/>
  <c r="F7" i="53"/>
  <c r="D7" i="53"/>
  <c r="E5" i="53"/>
  <c r="F5" i="53"/>
  <c r="D5" i="53"/>
  <c r="E2" i="53"/>
  <c r="F2" i="53"/>
  <c r="D2" i="53"/>
  <c r="D41" i="51"/>
  <c r="E41" i="51"/>
  <c r="D42" i="51"/>
  <c r="E42" i="51"/>
  <c r="D43" i="51"/>
  <c r="E43" i="51"/>
  <c r="E40" i="51"/>
  <c r="D40" i="51"/>
  <c r="E37" i="51"/>
  <c r="D37" i="51"/>
  <c r="E34" i="51"/>
  <c r="D34" i="51"/>
  <c r="E30" i="51"/>
  <c r="D30" i="51"/>
  <c r="E27" i="51"/>
  <c r="D27" i="51"/>
  <c r="E24" i="51"/>
  <c r="D24" i="51"/>
  <c r="E16" i="51"/>
  <c r="D16" i="51"/>
  <c r="E13" i="51"/>
  <c r="D13" i="51"/>
  <c r="E8" i="51"/>
  <c r="D8" i="51"/>
  <c r="E7" i="51"/>
  <c r="D7" i="51"/>
  <c r="E6" i="51"/>
  <c r="D6" i="51"/>
  <c r="E3" i="51"/>
  <c r="D3" i="51"/>
  <c r="D31" i="44" l="1"/>
  <c r="D16" i="56"/>
  <c r="D11" i="56"/>
  <c r="D10" i="56"/>
  <c r="D23" i="44"/>
  <c r="D9" i="56" s="1"/>
  <c r="D5" i="56"/>
  <c r="D4" i="56"/>
  <c r="D3" i="56"/>
  <c r="F48" i="49"/>
  <c r="F27" i="55" s="1"/>
  <c r="F47" i="49"/>
  <c r="F25" i="55" s="1"/>
  <c r="F45" i="49" l="1"/>
  <c r="F23" i="55" s="1"/>
  <c r="D28" i="44"/>
  <c r="D27" i="44" l="1"/>
  <c r="D14" i="56" s="1"/>
  <c r="D15" i="56"/>
  <c r="D6" i="56"/>
  <c r="F51" i="49" l="1"/>
  <c r="F30" i="55" s="1"/>
  <c r="F16" i="55" l="1"/>
  <c r="F13" i="55"/>
  <c r="D16" i="55"/>
  <c r="D13" i="55"/>
  <c r="D43" i="44" l="1"/>
  <c r="D29" i="56" s="1"/>
  <c r="D36" i="44" l="1"/>
  <c r="D21" i="56" s="1"/>
  <c r="D30" i="44" l="1"/>
  <c r="D17" i="56" s="1"/>
  <c r="D34" i="44"/>
  <c r="D32" i="44" l="1"/>
  <c r="D19" i="56"/>
  <c r="C14" i="49"/>
  <c r="C13" i="49"/>
  <c r="A5" i="49"/>
  <c r="B14" i="47"/>
  <c r="B13" i="47"/>
  <c r="C14" i="44" l="1"/>
  <c r="C13" i="44"/>
  <c r="A5" i="44"/>
  <c r="D39" i="44"/>
  <c r="G13" i="42"/>
  <c r="G12" i="42"/>
  <c r="A4" i="42"/>
  <c r="D22" i="49"/>
  <c r="C14" i="50"/>
  <c r="C13" i="50"/>
  <c r="A5" i="50"/>
  <c r="C14" i="43"/>
  <c r="C13" i="43"/>
  <c r="A5" i="43"/>
  <c r="D36" i="49" l="1"/>
  <c r="D20" i="55" s="1"/>
  <c r="D26" i="56"/>
  <c r="D25" i="56"/>
  <c r="D27" i="56"/>
  <c r="D24" i="56"/>
  <c r="D38" i="44"/>
  <c r="F22" i="49"/>
  <c r="F36" i="49" s="1"/>
  <c r="F20" i="55" s="1"/>
  <c r="D37" i="44" l="1"/>
  <c r="D22" i="56" s="1"/>
  <c r="D23" i="56"/>
  <c r="F52" i="49"/>
  <c r="G28" i="49" l="1"/>
  <c r="G25" i="49"/>
  <c r="G26" i="49"/>
  <c r="G27" i="49"/>
  <c r="G31" i="49"/>
  <c r="G32" i="49"/>
  <c r="F31" i="55"/>
  <c r="G49" i="49"/>
  <c r="G28" i="55" s="1"/>
  <c r="G48" i="49"/>
  <c r="G27" i="55" s="1"/>
  <c r="G51" i="49"/>
  <c r="G30" i="55" s="1"/>
  <c r="G36" i="49"/>
  <c r="G20" i="55" s="1"/>
  <c r="G19" i="49"/>
  <c r="G41" i="49"/>
  <c r="G39" i="49"/>
  <c r="G40" i="49"/>
  <c r="G38" i="49"/>
  <c r="G22" i="49"/>
  <c r="G42" i="49"/>
  <c r="G45" i="49"/>
  <c r="G23" i="55" s="1"/>
  <c r="G47" i="49"/>
  <c r="G25" i="55" s="1"/>
  <c r="G52" i="49" l="1"/>
  <c r="G31" i="55" s="1"/>
  <c r="G13" i="55" l="1"/>
  <c r="G16" i="55"/>
</calcChain>
</file>

<file path=xl/comments1.xml><?xml version="1.0" encoding="utf-8"?>
<comments xmlns="http://schemas.openxmlformats.org/spreadsheetml/2006/main">
  <authors>
    <author/>
  </authors>
  <commentList>
    <comment ref="C3" authorId="0">
      <text>
        <r>
          <rPr>
            <sz val="10"/>
            <rFont val="Arial"/>
          </rPr>
          <t>Ô chỉ tiêu có định dạng ký tự</t>
        </r>
      </text>
    </comment>
    <comment ref="D3" authorId="0">
      <text>
        <r>
          <rPr>
            <sz val="10"/>
            <rFont val="Arial"/>
          </rPr>
          <t>Ô chỉ tiêu có định dạng số. Đơn vị tính x 1 (hoặc %)</t>
        </r>
      </text>
    </comment>
    <comment ref="E3" authorId="0">
      <text>
        <r>
          <rPr>
            <sz val="10"/>
            <rFont val="Arial"/>
          </rPr>
          <t>Ô chỉ tiêu có định dạng số. Đơn vị tính x 1 (hoặc %)</t>
        </r>
      </text>
    </comment>
    <comment ref="F3" authorId="0">
      <text>
        <r>
          <rPr>
            <sz val="10"/>
            <rFont val="Arial"/>
          </rPr>
          <t>Ô chỉ tiêu có định dạng số. Đơn vị tính x 1 (hoặc %)</t>
        </r>
      </text>
    </comment>
    <comment ref="G3" authorId="0">
      <text>
        <r>
          <rPr>
            <sz val="10"/>
            <rFont val="Arial"/>
          </rPr>
          <t>Ô chỉ tiêu có định dạng số. Đơn vị tính x 1 (hoặc %)</t>
        </r>
      </text>
    </comment>
    <comment ref="C4" authorId="0">
      <text>
        <r>
          <rPr>
            <sz val="10"/>
            <rFont val="Arial"/>
          </rPr>
          <t>Ô chỉ tiêu có định dạng ký tự</t>
        </r>
      </text>
    </comment>
    <comment ref="D4" authorId="0">
      <text>
        <r>
          <rPr>
            <sz val="10"/>
            <rFont val="Arial"/>
          </rPr>
          <t>Ô chỉ tiêu có định dạng số. Đơn vị tính x 1 (hoặc %)</t>
        </r>
      </text>
    </comment>
    <comment ref="E4" authorId="0">
      <text>
        <r>
          <rPr>
            <sz val="10"/>
            <rFont val="Arial"/>
          </rPr>
          <t>Ô chỉ tiêu có định dạng số. Đơn vị tính x 1 (hoặc %)</t>
        </r>
      </text>
    </comment>
    <comment ref="F4" authorId="0">
      <text>
        <r>
          <rPr>
            <sz val="10"/>
            <rFont val="Arial"/>
          </rPr>
          <t>Ô chỉ tiêu có định dạng số. Đơn vị tính x 1 (hoặc %)</t>
        </r>
      </text>
    </comment>
    <comment ref="G4" authorId="0">
      <text>
        <r>
          <rPr>
            <sz val="10"/>
            <rFont val="Arial"/>
          </rPr>
          <t>Ô chỉ tiêu có định dạng số. Đơn vị tính x 1 (hoặc %)</t>
        </r>
      </text>
    </comment>
    <comment ref="C5" authorId="0">
      <text>
        <r>
          <rPr>
            <sz val="10"/>
            <rFont val="Arial"/>
          </rPr>
          <t>Ô chỉ tiêu có định dạng ký tự</t>
        </r>
      </text>
    </comment>
    <comment ref="D5" authorId="0">
      <text>
        <r>
          <rPr>
            <sz val="10"/>
            <rFont val="Arial"/>
          </rPr>
          <t>Ô chỉ tiêu có định dạng số. Đơn vị tính x 1 (hoặc %)</t>
        </r>
      </text>
    </comment>
    <comment ref="E5" authorId="0">
      <text>
        <r>
          <rPr>
            <sz val="10"/>
            <rFont val="Arial"/>
          </rPr>
          <t>Ô chỉ tiêu có định dạng số. Đơn vị tính x 1 (hoặc %)</t>
        </r>
      </text>
    </comment>
    <comment ref="F5" authorId="0">
      <text>
        <r>
          <rPr>
            <sz val="10"/>
            <rFont val="Arial"/>
          </rPr>
          <t>Ô chỉ tiêu có định dạng số. Đơn vị tính x 1 (hoặc %)</t>
        </r>
      </text>
    </comment>
    <comment ref="G5" authorId="0">
      <text>
        <r>
          <rPr>
            <sz val="10"/>
            <rFont val="Arial"/>
          </rPr>
          <t>Ô chỉ tiêu có định dạng số. Đơn vị tính x 1 (hoặc %)</t>
        </r>
      </text>
    </comment>
    <comment ref="C6" authorId="0">
      <text>
        <r>
          <rPr>
            <sz val="10"/>
            <rFont val="Arial"/>
          </rPr>
          <t>Ô chỉ tiêu có định dạng ký tự</t>
        </r>
      </text>
    </comment>
    <comment ref="D6" authorId="0">
      <text>
        <r>
          <rPr>
            <sz val="10"/>
            <rFont val="Arial"/>
          </rPr>
          <t>Ô chỉ tiêu có định dạng số. Đơn vị tính x 1 (hoặc %)</t>
        </r>
      </text>
    </comment>
    <comment ref="E6" authorId="0">
      <text>
        <r>
          <rPr>
            <sz val="10"/>
            <rFont val="Arial"/>
          </rPr>
          <t>Ô chỉ tiêu có định dạng số. Đơn vị tính x 1 (hoặc %)</t>
        </r>
      </text>
    </comment>
    <comment ref="F6" authorId="0">
      <text>
        <r>
          <rPr>
            <sz val="10"/>
            <rFont val="Arial"/>
          </rPr>
          <t>Ô chỉ tiêu có định dạng số. Đơn vị tính x 1 (hoặc %)</t>
        </r>
      </text>
    </comment>
    <comment ref="G6" authorId="0">
      <text>
        <r>
          <rPr>
            <sz val="10"/>
            <rFont val="Arial"/>
          </rPr>
          <t>Ô chỉ tiêu có định dạng số. Đơn vị tính x 1 (hoặc %)</t>
        </r>
      </text>
    </comment>
    <comment ref="C7" authorId="0">
      <text>
        <r>
          <rPr>
            <sz val="10"/>
            <rFont val="Arial"/>
          </rPr>
          <t>Ô chỉ tiêu có định dạng ký tự</t>
        </r>
      </text>
    </comment>
    <comment ref="D7" authorId="0">
      <text>
        <r>
          <rPr>
            <sz val="10"/>
            <rFont val="Arial"/>
          </rPr>
          <t>Ô chỉ tiêu có định dạng số. Đơn vị tính x 1 (hoặc %)</t>
        </r>
      </text>
    </comment>
    <comment ref="E7" authorId="0">
      <text>
        <r>
          <rPr>
            <sz val="10"/>
            <rFont val="Arial"/>
          </rPr>
          <t>Ô chỉ tiêu có định dạng số. Đơn vị tính x 1 (hoặc %)</t>
        </r>
      </text>
    </comment>
    <comment ref="F7" authorId="0">
      <text>
        <r>
          <rPr>
            <sz val="10"/>
            <rFont val="Arial"/>
          </rPr>
          <t>Ô chỉ tiêu có định dạng số. Đơn vị tính x 1 (hoặc %)</t>
        </r>
      </text>
    </comment>
    <comment ref="G7" authorId="0">
      <text>
        <r>
          <rPr>
            <sz val="10"/>
            <rFont val="Arial"/>
          </rPr>
          <t>Ô chỉ tiêu có định dạng số. Đơn vị tính x 1 (hoặc %)</t>
        </r>
      </text>
    </comment>
    <comment ref="C8" authorId="0">
      <text>
        <r>
          <rPr>
            <sz val="10"/>
            <rFont val="Arial"/>
          </rPr>
          <t>Ô chỉ tiêu có định dạng ký tự</t>
        </r>
      </text>
    </comment>
    <comment ref="D8" authorId="0">
      <text>
        <r>
          <rPr>
            <sz val="10"/>
            <rFont val="Arial"/>
          </rPr>
          <t>Ô chỉ tiêu có định dạng số. Đơn vị tính x 1 (hoặc %)</t>
        </r>
      </text>
    </comment>
    <comment ref="E8" authorId="0">
      <text>
        <r>
          <rPr>
            <sz val="10"/>
            <rFont val="Arial"/>
          </rPr>
          <t>Ô chỉ tiêu có định dạng số. Đơn vị tính x 1 (hoặc %)</t>
        </r>
      </text>
    </comment>
    <comment ref="F8" authorId="0">
      <text>
        <r>
          <rPr>
            <sz val="10"/>
            <rFont val="Arial"/>
          </rPr>
          <t>Ô chỉ tiêu có định dạng số. Đơn vị tính x 1 (hoặc %)</t>
        </r>
      </text>
    </comment>
    <comment ref="G8" authorId="0">
      <text>
        <r>
          <rPr>
            <sz val="10"/>
            <rFont val="Arial"/>
          </rPr>
          <t>Ô chỉ tiêu có định dạng số. Đơn vị tính x 1 (hoặc %)</t>
        </r>
      </text>
    </comment>
    <comment ref="C9" authorId="0">
      <text>
        <r>
          <rPr>
            <sz val="10"/>
            <rFont val="Arial"/>
          </rPr>
          <t>Ô chỉ tiêu có định dạng ký tự</t>
        </r>
      </text>
    </comment>
    <comment ref="D9" authorId="0">
      <text>
        <r>
          <rPr>
            <sz val="10"/>
            <rFont val="Arial"/>
          </rPr>
          <t>Ô chỉ tiêu có định dạng số. Đơn vị tính x 1 (hoặc %)</t>
        </r>
      </text>
    </comment>
    <comment ref="E9" authorId="0">
      <text>
        <r>
          <rPr>
            <sz val="10"/>
            <rFont val="Arial"/>
          </rPr>
          <t>Ô chỉ tiêu có định dạng số. Đơn vị tính x 1 (hoặc %)</t>
        </r>
      </text>
    </comment>
    <comment ref="F9" authorId="0">
      <text>
        <r>
          <rPr>
            <sz val="10"/>
            <rFont val="Arial"/>
          </rPr>
          <t>Ô chỉ tiêu có định dạng số. Đơn vị tính x 1 (hoặc %)</t>
        </r>
      </text>
    </comment>
    <comment ref="G9" authorId="0">
      <text>
        <r>
          <rPr>
            <sz val="10"/>
            <rFont val="Arial"/>
          </rPr>
          <t>Ô chỉ tiêu có định dạng số. Đơn vị tính x 1 (hoặc %)</t>
        </r>
      </text>
    </comment>
    <comment ref="C10" authorId="0">
      <text>
        <r>
          <rPr>
            <sz val="10"/>
            <rFont val="Arial"/>
          </rPr>
          <t>Ô chỉ tiêu có định dạng ký tự</t>
        </r>
      </text>
    </comment>
    <comment ref="D10" authorId="0">
      <text>
        <r>
          <rPr>
            <sz val="10"/>
            <rFont val="Arial"/>
          </rPr>
          <t>Ô chỉ tiêu có định dạng số. Đơn vị tính x 1 (hoặc %)</t>
        </r>
      </text>
    </comment>
    <comment ref="E10" authorId="0">
      <text>
        <r>
          <rPr>
            <sz val="10"/>
            <rFont val="Arial"/>
          </rPr>
          <t>Ô chỉ tiêu có định dạng số. Đơn vị tính x 1 (hoặc %)</t>
        </r>
      </text>
    </comment>
    <comment ref="F10" authorId="0">
      <text>
        <r>
          <rPr>
            <sz val="10"/>
            <rFont val="Arial"/>
          </rPr>
          <t>Ô chỉ tiêu có định dạng số. Đơn vị tính x 1 (hoặc %)</t>
        </r>
      </text>
    </comment>
    <comment ref="G10" authorId="0">
      <text>
        <r>
          <rPr>
            <sz val="10"/>
            <rFont val="Arial"/>
          </rPr>
          <t>Ô chỉ tiêu có định dạng số. Đơn vị tính x 1 (hoặc %)</t>
        </r>
      </text>
    </comment>
    <comment ref="C11" authorId="0">
      <text>
        <r>
          <rPr>
            <sz val="10"/>
            <rFont val="Arial"/>
          </rPr>
          <t>Ô chỉ tiêu có định dạng ký tự</t>
        </r>
      </text>
    </comment>
    <comment ref="D11" authorId="0">
      <text>
        <r>
          <rPr>
            <sz val="10"/>
            <rFont val="Arial"/>
          </rPr>
          <t>Ô chỉ tiêu có định dạng số. Đơn vị tính x 1 (hoặc %)</t>
        </r>
      </text>
    </comment>
    <comment ref="E11" authorId="0">
      <text>
        <r>
          <rPr>
            <sz val="10"/>
            <rFont val="Arial"/>
          </rPr>
          <t>Ô chỉ tiêu có định dạng số. Đơn vị tính x 1 (hoặc %)</t>
        </r>
      </text>
    </comment>
    <comment ref="F11" authorId="0">
      <text>
        <r>
          <rPr>
            <sz val="10"/>
            <rFont val="Arial"/>
          </rPr>
          <t>Ô chỉ tiêu có định dạng số. Đơn vị tính x 1 (hoặc %)</t>
        </r>
      </text>
    </comment>
    <comment ref="G11" authorId="0">
      <text>
        <r>
          <rPr>
            <sz val="10"/>
            <rFont val="Arial"/>
          </rPr>
          <t>Ô chỉ tiêu có định dạng số. Đơn vị tính x 1 (hoặc %)</t>
        </r>
      </text>
    </comment>
    <comment ref="C12" authorId="0">
      <text>
        <r>
          <rPr>
            <sz val="10"/>
            <rFont val="Arial"/>
          </rPr>
          <t>Ô chỉ tiêu có định dạng ký tự</t>
        </r>
      </text>
    </comment>
    <comment ref="D12" authorId="0">
      <text>
        <r>
          <rPr>
            <sz val="10"/>
            <rFont val="Arial"/>
          </rPr>
          <t>Ô chỉ tiêu có định dạng số. Đơn vị tính x 1 (hoặc %)</t>
        </r>
      </text>
    </comment>
    <comment ref="E12" authorId="0">
      <text>
        <r>
          <rPr>
            <sz val="10"/>
            <rFont val="Arial"/>
          </rPr>
          <t>Ô chỉ tiêu có định dạng số. Đơn vị tính x 1 (hoặc %)</t>
        </r>
      </text>
    </comment>
    <comment ref="F12" authorId="0">
      <text>
        <r>
          <rPr>
            <sz val="10"/>
            <rFont val="Arial"/>
          </rPr>
          <t>Ô chỉ tiêu có định dạng số. Đơn vị tính x 1 (hoặc %)</t>
        </r>
      </text>
    </comment>
    <comment ref="G12" authorId="0">
      <text>
        <r>
          <rPr>
            <sz val="10"/>
            <rFont val="Arial"/>
          </rPr>
          <t>Ô chỉ tiêu có định dạng số. Đơn vị tính x 1 (hoặc %)</t>
        </r>
      </text>
    </comment>
    <comment ref="C13" authorId="0">
      <text>
        <r>
          <rPr>
            <sz val="10"/>
            <rFont val="Arial"/>
          </rPr>
          <t>Ô chỉ tiêu có định dạng ký tự</t>
        </r>
      </text>
    </comment>
    <comment ref="D13" authorId="0">
      <text>
        <r>
          <rPr>
            <sz val="10"/>
            <rFont val="Arial"/>
          </rPr>
          <t>Ô chỉ tiêu có định dạng số. Đơn vị tính x 1 (hoặc %)</t>
        </r>
      </text>
    </comment>
    <comment ref="E13" authorId="0">
      <text>
        <r>
          <rPr>
            <sz val="10"/>
            <rFont val="Arial"/>
          </rPr>
          <t>Ô chỉ tiêu có định dạng số. Đơn vị tính x 1 (hoặc %)</t>
        </r>
      </text>
    </comment>
    <comment ref="F13" authorId="0">
      <text>
        <r>
          <rPr>
            <sz val="10"/>
            <rFont val="Arial"/>
          </rPr>
          <t>Ô chỉ tiêu có định dạng số. Đơn vị tính x 1 (hoặc %)</t>
        </r>
      </text>
    </comment>
    <comment ref="G13" authorId="0">
      <text>
        <r>
          <rPr>
            <sz val="10"/>
            <rFont val="Arial"/>
          </rPr>
          <t>Ô chỉ tiêu có định dạng số. Đơn vị tính x 1 (hoặc %)</t>
        </r>
      </text>
    </comment>
    <comment ref="C14" authorId="0">
      <text>
        <r>
          <rPr>
            <sz val="10"/>
            <rFont val="Arial"/>
          </rPr>
          <t>Ô chỉ tiêu có định dạng ký tự</t>
        </r>
      </text>
    </comment>
    <comment ref="D14" authorId="0">
      <text>
        <r>
          <rPr>
            <sz val="10"/>
            <rFont val="Arial"/>
          </rPr>
          <t>Ô chỉ tiêu có định dạng số. Đơn vị tính x 1 (hoặc %)</t>
        </r>
      </text>
    </comment>
    <comment ref="E14" authorId="0">
      <text>
        <r>
          <rPr>
            <sz val="10"/>
            <rFont val="Arial"/>
          </rPr>
          <t>Ô chỉ tiêu có định dạng số. Đơn vị tính x 1 (hoặc %)</t>
        </r>
      </text>
    </comment>
    <comment ref="F14" authorId="0">
      <text>
        <r>
          <rPr>
            <sz val="10"/>
            <rFont val="Arial"/>
          </rPr>
          <t>Ô chỉ tiêu có định dạng số. Đơn vị tính x 1 (hoặc %)</t>
        </r>
      </text>
    </comment>
    <comment ref="G14" authorId="0">
      <text>
        <r>
          <rPr>
            <sz val="10"/>
            <rFont val="Arial"/>
          </rPr>
          <t>Ô chỉ tiêu có định dạng số. Đơn vị tính x 1 (hoặc %)</t>
        </r>
      </text>
    </comment>
    <comment ref="C15" authorId="0">
      <text>
        <r>
          <rPr>
            <sz val="10"/>
            <rFont val="Arial"/>
          </rPr>
          <t>Ô chỉ tiêu có định dạng ký tự</t>
        </r>
      </text>
    </comment>
    <comment ref="D15" authorId="0">
      <text>
        <r>
          <rPr>
            <sz val="10"/>
            <rFont val="Arial"/>
          </rPr>
          <t>Ô chỉ tiêu có định dạng số. Đơn vị tính x 1 (hoặc %)</t>
        </r>
      </text>
    </comment>
    <comment ref="E15" authorId="0">
      <text>
        <r>
          <rPr>
            <sz val="10"/>
            <rFont val="Arial"/>
          </rPr>
          <t>Ô chỉ tiêu có định dạng số. Đơn vị tính x 1 (hoặc %)</t>
        </r>
      </text>
    </comment>
    <comment ref="F15" authorId="0">
      <text>
        <r>
          <rPr>
            <sz val="10"/>
            <rFont val="Arial"/>
          </rPr>
          <t>Ô chỉ tiêu có định dạng số. Đơn vị tính x 1 (hoặc %)</t>
        </r>
      </text>
    </comment>
    <comment ref="G15" authorId="0">
      <text>
        <r>
          <rPr>
            <sz val="10"/>
            <rFont val="Arial"/>
          </rPr>
          <t>Ô chỉ tiêu có định dạng số. Đơn vị tính x 1 (hoặc %)</t>
        </r>
      </text>
    </comment>
    <comment ref="C16" authorId="0">
      <text>
        <r>
          <rPr>
            <sz val="10"/>
            <rFont val="Arial"/>
          </rPr>
          <t>Ô chỉ tiêu có định dạng ký tự</t>
        </r>
      </text>
    </comment>
    <comment ref="D16" authorId="0">
      <text>
        <r>
          <rPr>
            <sz val="10"/>
            <rFont val="Arial"/>
          </rPr>
          <t>Ô chỉ tiêu có định dạng số. Đơn vị tính x 1 (hoặc %)</t>
        </r>
      </text>
    </comment>
    <comment ref="E16" authorId="0">
      <text>
        <r>
          <rPr>
            <sz val="10"/>
            <rFont val="Arial"/>
          </rPr>
          <t>Ô chỉ tiêu có định dạng số. Đơn vị tính x 1 (hoặc %)</t>
        </r>
      </text>
    </comment>
    <comment ref="F16" authorId="0">
      <text>
        <r>
          <rPr>
            <sz val="10"/>
            <rFont val="Arial"/>
          </rPr>
          <t>Ô chỉ tiêu có định dạng số. Đơn vị tính x 1 (hoặc %)</t>
        </r>
      </text>
    </comment>
    <comment ref="G16" authorId="0">
      <text>
        <r>
          <rPr>
            <sz val="10"/>
            <rFont val="Arial"/>
          </rPr>
          <t>Ô chỉ tiêu có định dạng số. Đơn vị tính x 1 (hoặc %)</t>
        </r>
      </text>
    </comment>
    <comment ref="C17" authorId="0">
      <text>
        <r>
          <rPr>
            <sz val="10"/>
            <rFont val="Arial"/>
          </rPr>
          <t>Ô chỉ tiêu có định dạng ký tự</t>
        </r>
      </text>
    </comment>
    <comment ref="D17" authorId="0">
      <text>
        <r>
          <rPr>
            <sz val="10"/>
            <rFont val="Arial"/>
          </rPr>
          <t>Ô chỉ tiêu có định dạng số. Đơn vị tính x 1 (hoặc %)</t>
        </r>
      </text>
    </comment>
    <comment ref="E17" authorId="0">
      <text>
        <r>
          <rPr>
            <sz val="10"/>
            <rFont val="Arial"/>
          </rPr>
          <t>Ô chỉ tiêu có định dạng số. Đơn vị tính x 1 (hoặc %)</t>
        </r>
      </text>
    </comment>
    <comment ref="F17" authorId="0">
      <text>
        <r>
          <rPr>
            <sz val="10"/>
            <rFont val="Arial"/>
          </rPr>
          <t>Ô chỉ tiêu có định dạng số. Đơn vị tính x 1 (hoặc %)</t>
        </r>
      </text>
    </comment>
    <comment ref="G17" authorId="0">
      <text>
        <r>
          <rPr>
            <sz val="10"/>
            <rFont val="Arial"/>
          </rPr>
          <t>Ô chỉ tiêu có định dạng số. Đơn vị tính x 1 (hoặc %)</t>
        </r>
      </text>
    </comment>
    <comment ref="C18" authorId="0">
      <text>
        <r>
          <rPr>
            <sz val="10"/>
            <rFont val="Arial"/>
          </rPr>
          <t>Ô chỉ tiêu có định dạng ký tự</t>
        </r>
      </text>
    </comment>
    <comment ref="D18" authorId="0">
      <text>
        <r>
          <rPr>
            <sz val="10"/>
            <rFont val="Arial"/>
          </rPr>
          <t>Ô chỉ tiêu có định dạng số. Đơn vị tính x 1 (hoặc %)</t>
        </r>
      </text>
    </comment>
    <comment ref="E18" authorId="0">
      <text>
        <r>
          <rPr>
            <sz val="10"/>
            <rFont val="Arial"/>
          </rPr>
          <t>Ô chỉ tiêu có định dạng số. Đơn vị tính x 1 (hoặc %)</t>
        </r>
      </text>
    </comment>
    <comment ref="F18" authorId="0">
      <text>
        <r>
          <rPr>
            <sz val="10"/>
            <rFont val="Arial"/>
          </rPr>
          <t>Ô chỉ tiêu có định dạng số. Đơn vị tính x 1 (hoặc %)</t>
        </r>
      </text>
    </comment>
    <comment ref="G18" authorId="0">
      <text>
        <r>
          <rPr>
            <sz val="10"/>
            <rFont val="Arial"/>
          </rPr>
          <t>Ô chỉ tiêu có định dạng số. Đơn vị tính x 1 (hoặc %)</t>
        </r>
      </text>
    </comment>
    <comment ref="C19" authorId="0">
      <text>
        <r>
          <rPr>
            <sz val="10"/>
            <rFont val="Arial"/>
          </rPr>
          <t>Ô chỉ tiêu có định dạng ký tự</t>
        </r>
      </text>
    </comment>
    <comment ref="D19" authorId="0">
      <text>
        <r>
          <rPr>
            <sz val="10"/>
            <rFont val="Arial"/>
          </rPr>
          <t>Ô chỉ tiêu có định dạng số. Đơn vị tính x 1 (hoặc %)</t>
        </r>
      </text>
    </comment>
    <comment ref="E19" authorId="0">
      <text>
        <r>
          <rPr>
            <sz val="10"/>
            <rFont val="Arial"/>
          </rPr>
          <t>Ô chỉ tiêu có định dạng số. Đơn vị tính x 1 (hoặc %)</t>
        </r>
      </text>
    </comment>
    <comment ref="F19" authorId="0">
      <text>
        <r>
          <rPr>
            <sz val="10"/>
            <rFont val="Arial"/>
          </rPr>
          <t>Ô chỉ tiêu có định dạng số. Đơn vị tính x 1 (hoặc %)</t>
        </r>
      </text>
    </comment>
    <comment ref="G19" authorId="0">
      <text>
        <r>
          <rPr>
            <sz val="10"/>
            <rFont val="Arial"/>
          </rPr>
          <t>Ô chỉ tiêu có định dạng số. Đơn vị tính x 1 (hoặc %)</t>
        </r>
      </text>
    </comment>
    <comment ref="C20" authorId="0">
      <text>
        <r>
          <rPr>
            <sz val="10"/>
            <rFont val="Arial"/>
          </rPr>
          <t>Ô chỉ tiêu có định dạng ký tự</t>
        </r>
      </text>
    </comment>
    <comment ref="D20" authorId="0">
      <text>
        <r>
          <rPr>
            <sz val="10"/>
            <rFont val="Arial"/>
          </rPr>
          <t>Ô chỉ tiêu có định dạng số. Đơn vị tính x 1 (hoặc %)</t>
        </r>
      </text>
    </comment>
    <comment ref="E20" authorId="0">
      <text>
        <r>
          <rPr>
            <sz val="10"/>
            <rFont val="Arial"/>
          </rPr>
          <t>Ô chỉ tiêu có định dạng số. Đơn vị tính x 1 (hoặc %)</t>
        </r>
      </text>
    </comment>
    <comment ref="F20" authorId="0">
      <text>
        <r>
          <rPr>
            <sz val="10"/>
            <rFont val="Arial"/>
          </rPr>
          <t>Ô chỉ tiêu có định dạng số. Đơn vị tính x 1 (hoặc %)</t>
        </r>
      </text>
    </comment>
    <comment ref="G20" authorId="0">
      <text>
        <r>
          <rPr>
            <sz val="10"/>
            <rFont val="Arial"/>
          </rPr>
          <t>Ô chỉ tiêu có định dạng số. Đơn vị tính x 1 (hoặc %)</t>
        </r>
      </text>
    </comment>
    <comment ref="C21" authorId="0">
      <text>
        <r>
          <rPr>
            <sz val="10"/>
            <rFont val="Arial"/>
          </rPr>
          <t>Ô chỉ tiêu có định dạng ký tự</t>
        </r>
      </text>
    </comment>
    <comment ref="D21" authorId="0">
      <text>
        <r>
          <rPr>
            <sz val="10"/>
            <rFont val="Arial"/>
          </rPr>
          <t>Ô chỉ tiêu có định dạng số. Đơn vị tính x 1 (hoặc %)</t>
        </r>
      </text>
    </comment>
    <comment ref="E21" authorId="0">
      <text>
        <r>
          <rPr>
            <sz val="10"/>
            <rFont val="Arial"/>
          </rPr>
          <t>Ô chỉ tiêu có định dạng số. Đơn vị tính x 1 (hoặc %)</t>
        </r>
      </text>
    </comment>
    <comment ref="F21" authorId="0">
      <text>
        <r>
          <rPr>
            <sz val="10"/>
            <rFont val="Arial"/>
          </rPr>
          <t>Ô chỉ tiêu có định dạng số. Đơn vị tính x 1 (hoặc %)</t>
        </r>
      </text>
    </comment>
    <comment ref="G21" authorId="0">
      <text>
        <r>
          <rPr>
            <sz val="10"/>
            <rFont val="Arial"/>
          </rPr>
          <t>Ô chỉ tiêu có định dạng số. Đơn vị tính x 1 (hoặc %)</t>
        </r>
      </text>
    </comment>
    <comment ref="C22" authorId="0">
      <text>
        <r>
          <rPr>
            <sz val="10"/>
            <rFont val="Arial"/>
          </rPr>
          <t>Ô chỉ tiêu có định dạng ký tự</t>
        </r>
      </text>
    </comment>
    <comment ref="D22" authorId="0">
      <text>
        <r>
          <rPr>
            <sz val="10"/>
            <rFont val="Arial"/>
          </rPr>
          <t>Ô chỉ tiêu có định dạng số. Đơn vị tính x 1 (hoặc %)</t>
        </r>
      </text>
    </comment>
    <comment ref="E22" authorId="0">
      <text>
        <r>
          <rPr>
            <sz val="10"/>
            <rFont val="Arial"/>
          </rPr>
          <t>Ô chỉ tiêu có định dạng số. Đơn vị tính x 1 (hoặc %)</t>
        </r>
      </text>
    </comment>
    <comment ref="F22" authorId="0">
      <text>
        <r>
          <rPr>
            <sz val="10"/>
            <rFont val="Arial"/>
          </rPr>
          <t>Ô chỉ tiêu có định dạng số. Đơn vị tính x 1 (hoặc %)</t>
        </r>
      </text>
    </comment>
    <comment ref="G22" authorId="0">
      <text>
        <r>
          <rPr>
            <sz val="10"/>
            <rFont val="Arial"/>
          </rPr>
          <t>Ô chỉ tiêu có định dạng số. Đơn vị tính x 1 (hoặc %)</t>
        </r>
      </text>
    </comment>
    <comment ref="C23" authorId="0">
      <text>
        <r>
          <rPr>
            <sz val="10"/>
            <rFont val="Arial"/>
          </rPr>
          <t>Ô chỉ tiêu có định dạng ký tự</t>
        </r>
      </text>
    </comment>
    <comment ref="D23" authorId="0">
      <text>
        <r>
          <rPr>
            <sz val="10"/>
            <rFont val="Arial"/>
          </rPr>
          <t>Ô chỉ tiêu có định dạng số. Đơn vị tính x 1 (hoặc %)</t>
        </r>
      </text>
    </comment>
    <comment ref="E23" authorId="0">
      <text>
        <r>
          <rPr>
            <sz val="10"/>
            <rFont val="Arial"/>
          </rPr>
          <t>Ô chỉ tiêu có định dạng số. Đơn vị tính x 1 (hoặc %)</t>
        </r>
      </text>
    </comment>
    <comment ref="F23" authorId="0">
      <text>
        <r>
          <rPr>
            <sz val="10"/>
            <rFont val="Arial"/>
          </rPr>
          <t>Ô chỉ tiêu có định dạng số. Đơn vị tính x 1 (hoặc %)</t>
        </r>
      </text>
    </comment>
    <comment ref="G23" authorId="0">
      <text>
        <r>
          <rPr>
            <sz val="10"/>
            <rFont val="Arial"/>
          </rPr>
          <t>Ô chỉ tiêu có định dạng số. Đơn vị tính x 1 (hoặc %)</t>
        </r>
      </text>
    </comment>
    <comment ref="C24" authorId="0">
      <text>
        <r>
          <rPr>
            <sz val="10"/>
            <rFont val="Arial"/>
          </rPr>
          <t>Ô chỉ tiêu có định dạng ký tự</t>
        </r>
      </text>
    </comment>
    <comment ref="D24" authorId="0">
      <text>
        <r>
          <rPr>
            <sz val="10"/>
            <rFont val="Arial"/>
          </rPr>
          <t>Ô chỉ tiêu có định dạng số. Đơn vị tính x 1 (hoặc %)</t>
        </r>
      </text>
    </comment>
    <comment ref="E24" authorId="0">
      <text>
        <r>
          <rPr>
            <sz val="10"/>
            <rFont val="Arial"/>
          </rPr>
          <t>Ô chỉ tiêu có định dạng số. Đơn vị tính x 1 (hoặc %)</t>
        </r>
      </text>
    </comment>
    <comment ref="F24" authorId="0">
      <text>
        <r>
          <rPr>
            <sz val="10"/>
            <rFont val="Arial"/>
          </rPr>
          <t>Ô chỉ tiêu có định dạng số. Đơn vị tính x 1 (hoặc %)</t>
        </r>
      </text>
    </comment>
    <comment ref="G24" authorId="0">
      <text>
        <r>
          <rPr>
            <sz val="10"/>
            <rFont val="Arial"/>
          </rPr>
          <t>Ô chỉ tiêu có định dạng số. Đơn vị tính x 1 (hoặc %)</t>
        </r>
      </text>
    </comment>
    <comment ref="C25" authorId="0">
      <text>
        <r>
          <rPr>
            <sz val="10"/>
            <rFont val="Arial"/>
          </rPr>
          <t>Ô chỉ tiêu có định dạng ký tự</t>
        </r>
      </text>
    </comment>
    <comment ref="D25" authorId="0">
      <text>
        <r>
          <rPr>
            <sz val="10"/>
            <rFont val="Arial"/>
          </rPr>
          <t>Ô chỉ tiêu có định dạng số. Đơn vị tính x 1 (hoặc %)</t>
        </r>
      </text>
    </comment>
    <comment ref="E25" authorId="0">
      <text>
        <r>
          <rPr>
            <sz val="10"/>
            <rFont val="Arial"/>
          </rPr>
          <t>Ô chỉ tiêu có định dạng số. Đơn vị tính x 1 (hoặc %)</t>
        </r>
      </text>
    </comment>
    <comment ref="F25" authorId="0">
      <text>
        <r>
          <rPr>
            <sz val="10"/>
            <rFont val="Arial"/>
          </rPr>
          <t>Ô chỉ tiêu có định dạng số. Đơn vị tính x 1 (hoặc %)</t>
        </r>
      </text>
    </comment>
    <comment ref="G25" authorId="0">
      <text>
        <r>
          <rPr>
            <sz val="10"/>
            <rFont val="Arial"/>
          </rPr>
          <t>Ô chỉ tiêu có định dạng số. Đơn vị tính x 1 (hoặc %)</t>
        </r>
      </text>
    </comment>
    <comment ref="C26" authorId="0">
      <text>
        <r>
          <rPr>
            <sz val="10"/>
            <rFont val="Arial"/>
          </rPr>
          <t>Ô chỉ tiêu có định dạng ký tự</t>
        </r>
      </text>
    </comment>
    <comment ref="D26" authorId="0">
      <text>
        <r>
          <rPr>
            <sz val="10"/>
            <rFont val="Arial"/>
          </rPr>
          <t>Ô chỉ tiêu có định dạng số. Đơn vị tính x 1 (hoặc %)</t>
        </r>
      </text>
    </comment>
    <comment ref="E26" authorId="0">
      <text>
        <r>
          <rPr>
            <sz val="10"/>
            <rFont val="Arial"/>
          </rPr>
          <t>Ô chỉ tiêu có định dạng số. Đơn vị tính x 1 (hoặc %)</t>
        </r>
      </text>
    </comment>
    <comment ref="F26" authorId="0">
      <text>
        <r>
          <rPr>
            <sz val="10"/>
            <rFont val="Arial"/>
          </rPr>
          <t>Ô chỉ tiêu có định dạng số. Đơn vị tính x 1 (hoặc %)</t>
        </r>
      </text>
    </comment>
    <comment ref="G26" authorId="0">
      <text>
        <r>
          <rPr>
            <sz val="10"/>
            <rFont val="Arial"/>
          </rPr>
          <t>Ô chỉ tiêu có định dạng số. Đơn vị tính x 1 (hoặc %)</t>
        </r>
      </text>
    </comment>
    <comment ref="C27" authorId="0">
      <text>
        <r>
          <rPr>
            <sz val="10"/>
            <rFont val="Arial"/>
          </rPr>
          <t>Ô chỉ tiêu có định dạng ký tự</t>
        </r>
      </text>
    </comment>
    <comment ref="D27" authorId="0">
      <text>
        <r>
          <rPr>
            <sz val="10"/>
            <rFont val="Arial"/>
          </rPr>
          <t>Ô chỉ tiêu có định dạng số. Đơn vị tính x 1 (hoặc %)</t>
        </r>
      </text>
    </comment>
    <comment ref="E27" authorId="0">
      <text>
        <r>
          <rPr>
            <sz val="10"/>
            <rFont val="Arial"/>
          </rPr>
          <t>Ô chỉ tiêu có định dạng số. Đơn vị tính x 1 (hoặc %)</t>
        </r>
      </text>
    </comment>
    <comment ref="F27" authorId="0">
      <text>
        <r>
          <rPr>
            <sz val="10"/>
            <rFont val="Arial"/>
          </rPr>
          <t>Ô chỉ tiêu có định dạng số. Đơn vị tính x 1 (hoặc %)</t>
        </r>
      </text>
    </comment>
    <comment ref="G27" authorId="0">
      <text>
        <r>
          <rPr>
            <sz val="10"/>
            <rFont val="Arial"/>
          </rPr>
          <t>Ô chỉ tiêu có định dạng số. Đơn vị tính x 1 (hoặc %)</t>
        </r>
      </text>
    </comment>
    <comment ref="C28" authorId="0">
      <text>
        <r>
          <rPr>
            <sz val="10"/>
            <rFont val="Arial"/>
          </rPr>
          <t>Ô chỉ tiêu có định dạng ký tự</t>
        </r>
      </text>
    </comment>
    <comment ref="D28" authorId="0">
      <text>
        <r>
          <rPr>
            <sz val="10"/>
            <rFont val="Arial"/>
          </rPr>
          <t>Ô chỉ tiêu có định dạng số. Đơn vị tính x 1 (hoặc %)</t>
        </r>
      </text>
    </comment>
    <comment ref="E28" authorId="0">
      <text>
        <r>
          <rPr>
            <sz val="10"/>
            <rFont val="Arial"/>
          </rPr>
          <t>Ô chỉ tiêu có định dạng số. Đơn vị tính x 1 (hoặc %)</t>
        </r>
      </text>
    </comment>
    <comment ref="F28" authorId="0">
      <text>
        <r>
          <rPr>
            <sz val="10"/>
            <rFont val="Arial"/>
          </rPr>
          <t>Ô chỉ tiêu có định dạng số. Đơn vị tính x 1 (hoặc %)</t>
        </r>
      </text>
    </comment>
    <comment ref="G28" authorId="0">
      <text>
        <r>
          <rPr>
            <sz val="10"/>
            <rFont val="Arial"/>
          </rPr>
          <t>Ô chỉ tiêu có định dạng số. Đơn vị tính x 1 (hoặc %)</t>
        </r>
      </text>
    </comment>
    <comment ref="C29" authorId="0">
      <text>
        <r>
          <rPr>
            <sz val="10"/>
            <rFont val="Arial"/>
          </rPr>
          <t>Ô chỉ tiêu có định dạng ký tự</t>
        </r>
      </text>
    </comment>
    <comment ref="D29" authorId="0">
      <text>
        <r>
          <rPr>
            <sz val="10"/>
            <rFont val="Arial"/>
          </rPr>
          <t>Ô chỉ tiêu có định dạng số. Đơn vị tính x 1 (hoặc %)</t>
        </r>
      </text>
    </comment>
    <comment ref="E29" authorId="0">
      <text>
        <r>
          <rPr>
            <sz val="10"/>
            <rFont val="Arial"/>
          </rPr>
          <t>Ô chỉ tiêu có định dạng số. Đơn vị tính x 1 (hoặc %)</t>
        </r>
      </text>
    </comment>
    <comment ref="F29" authorId="0">
      <text>
        <r>
          <rPr>
            <sz val="10"/>
            <rFont val="Arial"/>
          </rPr>
          <t>Ô chỉ tiêu có định dạng số. Đơn vị tính x 1 (hoặc %)</t>
        </r>
      </text>
    </comment>
    <comment ref="G29" authorId="0">
      <text>
        <r>
          <rPr>
            <sz val="10"/>
            <rFont val="Arial"/>
          </rPr>
          <t>Ô chỉ tiêu có định dạng số. Đơn vị tính x 1 (hoặc %)</t>
        </r>
      </text>
    </comment>
    <comment ref="C30" authorId="0">
      <text>
        <r>
          <rPr>
            <sz val="10"/>
            <rFont val="Arial"/>
          </rPr>
          <t>Ô chỉ tiêu có định dạng ký tự</t>
        </r>
      </text>
    </comment>
    <comment ref="D30" authorId="0">
      <text>
        <r>
          <rPr>
            <sz val="10"/>
            <rFont val="Arial"/>
          </rPr>
          <t>Ô chỉ tiêu có định dạng số. Đơn vị tính x 1 (hoặc %)</t>
        </r>
      </text>
    </comment>
    <comment ref="E30" authorId="0">
      <text>
        <r>
          <rPr>
            <sz val="10"/>
            <rFont val="Arial"/>
          </rPr>
          <t>Ô chỉ tiêu có định dạng số. Đơn vị tính x 1 (hoặc %)</t>
        </r>
      </text>
    </comment>
    <comment ref="F30" authorId="0">
      <text>
        <r>
          <rPr>
            <sz val="10"/>
            <rFont val="Arial"/>
          </rPr>
          <t>Ô chỉ tiêu có định dạng số. Đơn vị tính x 1 (hoặc %)</t>
        </r>
      </text>
    </comment>
    <comment ref="G30" authorId="0">
      <text>
        <r>
          <rPr>
            <sz val="10"/>
            <rFont val="Arial"/>
          </rPr>
          <t>Ô chỉ tiêu có định dạng số. Đơn vị tính x 1 (hoặc %)</t>
        </r>
      </text>
    </comment>
    <comment ref="C31" authorId="0">
      <text>
        <r>
          <rPr>
            <sz val="10"/>
            <rFont val="Arial"/>
          </rPr>
          <t>Ô chỉ tiêu có định dạng ký tự</t>
        </r>
      </text>
    </comment>
    <comment ref="D31" authorId="0">
      <text>
        <r>
          <rPr>
            <sz val="10"/>
            <rFont val="Arial"/>
          </rPr>
          <t>Ô chỉ tiêu có định dạng số. Đơn vị tính x 1 (hoặc %)</t>
        </r>
      </text>
    </comment>
    <comment ref="E31" authorId="0">
      <text>
        <r>
          <rPr>
            <sz val="10"/>
            <rFont val="Arial"/>
          </rPr>
          <t>Ô chỉ tiêu có định dạng số. Đơn vị tính x 1 (hoặc %)</t>
        </r>
      </text>
    </comment>
    <comment ref="F31" authorId="0">
      <text>
        <r>
          <rPr>
            <sz val="10"/>
            <rFont val="Arial"/>
          </rPr>
          <t>Ô chỉ tiêu có định dạng số. Đơn vị tính x 1 (hoặc %)</t>
        </r>
      </text>
    </comment>
    <comment ref="G31" authorId="0">
      <text>
        <r>
          <rPr>
            <sz val="10"/>
            <rFont val="Arial"/>
          </rPr>
          <t>Ô chỉ tiêu có định dạng số. Đơn vị tính x 1 (hoặc %)</t>
        </r>
      </text>
    </comment>
    <comment ref="C32" authorId="0">
      <text>
        <r>
          <rPr>
            <sz val="10"/>
            <rFont val="Arial"/>
          </rPr>
          <t>Ô chỉ tiêu có định dạng ký tự</t>
        </r>
      </text>
    </comment>
    <comment ref="D32" authorId="0">
      <text>
        <r>
          <rPr>
            <sz val="10"/>
            <rFont val="Arial"/>
          </rPr>
          <t>Ô chỉ tiêu có định dạng số. Đơn vị tính x 1 (hoặc %)</t>
        </r>
      </text>
    </comment>
    <comment ref="E32" authorId="0">
      <text>
        <r>
          <rPr>
            <sz val="10"/>
            <rFont val="Arial"/>
          </rPr>
          <t>Ô chỉ tiêu có định dạng số. Đơn vị tính x 1 (hoặc %)</t>
        </r>
      </text>
    </comment>
    <comment ref="F32" authorId="0">
      <text>
        <r>
          <rPr>
            <sz val="10"/>
            <rFont val="Arial"/>
          </rPr>
          <t>Ô chỉ tiêu có định dạng số. Đơn vị tính x 1 (hoặc %)</t>
        </r>
      </text>
    </comment>
    <comment ref="G32" authorId="0">
      <text>
        <r>
          <rPr>
            <sz val="10"/>
            <rFont val="Arial"/>
          </rPr>
          <t>Ô chỉ tiêu có định dạng số. Đơn vị tính x 1 (hoặc %)</t>
        </r>
      </text>
    </comment>
    <comment ref="C33" authorId="0">
      <text>
        <r>
          <rPr>
            <sz val="10"/>
            <rFont val="Arial"/>
          </rPr>
          <t>Ô chỉ tiêu có định dạng ký tự</t>
        </r>
      </text>
    </comment>
    <comment ref="D33" authorId="0">
      <text>
        <r>
          <rPr>
            <sz val="10"/>
            <rFont val="Arial"/>
          </rPr>
          <t>Ô chỉ tiêu có định dạng số. Đơn vị tính x 1 (hoặc %)</t>
        </r>
      </text>
    </comment>
    <comment ref="E33" authorId="0">
      <text>
        <r>
          <rPr>
            <sz val="10"/>
            <rFont val="Arial"/>
          </rPr>
          <t>Ô chỉ tiêu có định dạng số. Đơn vị tính x 1 (hoặc %)</t>
        </r>
      </text>
    </comment>
    <comment ref="F33" authorId="0">
      <text>
        <r>
          <rPr>
            <sz val="10"/>
            <rFont val="Arial"/>
          </rPr>
          <t>Ô chỉ tiêu có định dạng số. Đơn vị tính x 1 (hoặc %)</t>
        </r>
      </text>
    </comment>
    <comment ref="G33" authorId="0">
      <text>
        <r>
          <rPr>
            <sz val="10"/>
            <rFont val="Arial"/>
          </rPr>
          <t>Ô chỉ tiêu có định dạng số. Đơn vị tính x 1 (hoặc %)</t>
        </r>
      </text>
    </comment>
    <comment ref="C34" authorId="0">
      <text>
        <r>
          <rPr>
            <sz val="10"/>
            <rFont val="Arial"/>
          </rPr>
          <t>Ô chỉ tiêu có định dạng ký tự</t>
        </r>
      </text>
    </comment>
    <comment ref="D34" authorId="0">
      <text>
        <r>
          <rPr>
            <sz val="10"/>
            <rFont val="Arial"/>
          </rPr>
          <t>Ô chỉ tiêu có định dạng số. Đơn vị tính x 1 (hoặc %)</t>
        </r>
      </text>
    </comment>
    <comment ref="E34" authorId="0">
      <text>
        <r>
          <rPr>
            <sz val="10"/>
            <rFont val="Arial"/>
          </rPr>
          <t>Ô chỉ tiêu có định dạng số. Đơn vị tính x 1 (hoặc %)</t>
        </r>
      </text>
    </comment>
    <comment ref="F34" authorId="0">
      <text>
        <r>
          <rPr>
            <sz val="10"/>
            <rFont val="Arial"/>
          </rPr>
          <t>Ô chỉ tiêu có định dạng số. Đơn vị tính x 1 (hoặc %)</t>
        </r>
      </text>
    </comment>
    <comment ref="G34" authorId="0">
      <text>
        <r>
          <rPr>
            <sz val="10"/>
            <rFont val="Arial"/>
          </rPr>
          <t>Ô chỉ tiêu có định dạng số. Đơn vị tính x 1 (hoặc %)</t>
        </r>
      </text>
    </comment>
    <comment ref="C35" authorId="0">
      <text>
        <r>
          <rPr>
            <sz val="10"/>
            <rFont val="Arial"/>
          </rPr>
          <t>Ô chỉ tiêu có định dạng ký tự</t>
        </r>
      </text>
    </comment>
    <comment ref="D35" authorId="0">
      <text>
        <r>
          <rPr>
            <sz val="10"/>
            <rFont val="Arial"/>
          </rPr>
          <t>Ô chỉ tiêu có định dạng số. Đơn vị tính x 1 (hoặc %)</t>
        </r>
      </text>
    </comment>
    <comment ref="E35" authorId="0">
      <text>
        <r>
          <rPr>
            <sz val="10"/>
            <rFont val="Arial"/>
          </rPr>
          <t>Ô chỉ tiêu có định dạng số. Đơn vị tính x 1 (hoặc %)</t>
        </r>
      </text>
    </comment>
    <comment ref="F35" authorId="0">
      <text>
        <r>
          <rPr>
            <sz val="10"/>
            <rFont val="Arial"/>
          </rPr>
          <t>Ô chỉ tiêu có định dạng số. Đơn vị tính x 1 (hoặc %)</t>
        </r>
      </text>
    </comment>
    <comment ref="G35" authorId="0">
      <text>
        <r>
          <rPr>
            <sz val="10"/>
            <rFont val="Arial"/>
          </rPr>
          <t>Ô chỉ tiêu có định dạng số. Đơn vị tính x 1 (hoặc %)</t>
        </r>
      </text>
    </comment>
    <comment ref="C36" authorId="0">
      <text>
        <r>
          <rPr>
            <sz val="10"/>
            <rFont val="Arial"/>
          </rPr>
          <t>Ô chỉ tiêu có định dạng ký tự</t>
        </r>
      </text>
    </comment>
    <comment ref="D36" authorId="0">
      <text>
        <r>
          <rPr>
            <sz val="10"/>
            <rFont val="Arial"/>
          </rPr>
          <t>Ô chỉ tiêu có định dạng số. Đơn vị tính x 1 (hoặc %)</t>
        </r>
      </text>
    </comment>
    <comment ref="E36" authorId="0">
      <text>
        <r>
          <rPr>
            <sz val="10"/>
            <rFont val="Arial"/>
          </rPr>
          <t>Ô chỉ tiêu có định dạng số. Đơn vị tính x 1 (hoặc %)</t>
        </r>
      </text>
    </comment>
    <comment ref="F36" authorId="0">
      <text>
        <r>
          <rPr>
            <sz val="10"/>
            <rFont val="Arial"/>
          </rPr>
          <t>Ô chỉ tiêu có định dạng số. Đơn vị tính x 1 (hoặc %)</t>
        </r>
      </text>
    </comment>
    <comment ref="G36" authorId="0">
      <text>
        <r>
          <rPr>
            <sz val="10"/>
            <rFont val="Arial"/>
          </rPr>
          <t>Ô chỉ tiêu có định dạng số. Đơn vị tính x 1 (hoặc %)</t>
        </r>
      </text>
    </comment>
    <comment ref="C37" authorId="0">
      <text>
        <r>
          <rPr>
            <sz val="10"/>
            <rFont val="Arial"/>
          </rPr>
          <t>Ô chỉ tiêu có định dạng ký tự</t>
        </r>
      </text>
    </comment>
    <comment ref="D37" authorId="0">
      <text>
        <r>
          <rPr>
            <sz val="10"/>
            <rFont val="Arial"/>
          </rPr>
          <t>Ô chỉ tiêu có định dạng số. Đơn vị tính x 1 (hoặc %)</t>
        </r>
      </text>
    </comment>
    <comment ref="E37" authorId="0">
      <text>
        <r>
          <rPr>
            <sz val="10"/>
            <rFont val="Arial"/>
          </rPr>
          <t>Ô chỉ tiêu có định dạng số. Đơn vị tính x 1 (hoặc %)</t>
        </r>
      </text>
    </comment>
    <comment ref="F37" authorId="0">
      <text>
        <r>
          <rPr>
            <sz val="10"/>
            <rFont val="Arial"/>
          </rPr>
          <t>Ô chỉ tiêu có định dạng số. Đơn vị tính x 1 (hoặc %)</t>
        </r>
      </text>
    </comment>
    <comment ref="G37" authorId="0">
      <text>
        <r>
          <rPr>
            <sz val="10"/>
            <rFont val="Arial"/>
          </rPr>
          <t>Ô chỉ tiêu có định dạng số. Đơn vị tính x 1 (hoặc %)</t>
        </r>
      </text>
    </comment>
  </commentList>
</comments>
</file>

<file path=xl/comments2.xml><?xml version="1.0" encoding="utf-8"?>
<comments xmlns="http://schemas.openxmlformats.org/spreadsheetml/2006/main">
  <authors>
    <author/>
  </authors>
  <commentList>
    <comment ref="C2" authorId="0">
      <text>
        <r>
          <rPr>
            <sz val="10"/>
            <rFont val="Arial"/>
          </rPr>
          <t>Ô chỉ tiêu có định dạng ký tự</t>
        </r>
      </text>
    </comment>
    <comment ref="D2" authorId="0">
      <text>
        <r>
          <rPr>
            <sz val="10"/>
            <rFont val="Arial"/>
          </rPr>
          <t>Ô chỉ tiêu có định dạng số. Đơn vị tính x 1 (hoặc %)</t>
        </r>
      </text>
    </comment>
    <comment ref="E2" authorId="0">
      <text>
        <r>
          <rPr>
            <sz val="10"/>
            <rFont val="Arial"/>
          </rPr>
          <t>Ô chỉ tiêu có định dạng số. Đơn vị tính x 1 (hoặc %)</t>
        </r>
      </text>
    </comment>
    <comment ref="C3" authorId="0">
      <text>
        <r>
          <rPr>
            <sz val="10"/>
            <rFont val="Arial"/>
          </rPr>
          <t>Ô chỉ tiêu có định dạng ký tự</t>
        </r>
      </text>
    </comment>
    <comment ref="D3" authorId="0">
      <text>
        <r>
          <rPr>
            <sz val="10"/>
            <rFont val="Arial"/>
          </rPr>
          <t>Ô chỉ tiêu có định dạng số. Đơn vị tính x 1 (hoặc %)</t>
        </r>
      </text>
    </comment>
    <comment ref="E3" authorId="0">
      <text>
        <r>
          <rPr>
            <sz val="10"/>
            <rFont val="Arial"/>
          </rPr>
          <t>Ô chỉ tiêu có định dạng số. Đơn vị tính x 1 (hoặc %)</t>
        </r>
      </text>
    </comment>
    <comment ref="C4" authorId="0">
      <text>
        <r>
          <rPr>
            <sz val="10"/>
            <rFont val="Arial"/>
          </rPr>
          <t>Ô chỉ tiêu có định dạng ký tự</t>
        </r>
      </text>
    </comment>
    <comment ref="D4" authorId="0">
      <text>
        <r>
          <rPr>
            <sz val="10"/>
            <rFont val="Arial"/>
          </rPr>
          <t>Ô chỉ tiêu có định dạng số. Đơn vị tính x 1 (hoặc %)</t>
        </r>
      </text>
    </comment>
    <comment ref="E4" authorId="0">
      <text>
        <r>
          <rPr>
            <sz val="10"/>
            <rFont val="Arial"/>
          </rPr>
          <t>Ô chỉ tiêu có định dạng số. Đơn vị tính x 1 (hoặc %)</t>
        </r>
      </text>
    </comment>
    <comment ref="C5" authorId="0">
      <text>
        <r>
          <rPr>
            <sz val="10"/>
            <rFont val="Arial"/>
          </rPr>
          <t>Ô chỉ tiêu có định dạng ký tự</t>
        </r>
      </text>
    </comment>
    <comment ref="D5" authorId="0">
      <text>
        <r>
          <rPr>
            <sz val="10"/>
            <rFont val="Arial"/>
          </rPr>
          <t>Ô chỉ tiêu có định dạng số. Đơn vị tính x 1 (hoặc %)</t>
        </r>
      </text>
    </comment>
    <comment ref="E5" authorId="0">
      <text>
        <r>
          <rPr>
            <sz val="10"/>
            <rFont val="Arial"/>
          </rPr>
          <t>Ô chỉ tiêu có định dạng số. Đơn vị tính x 1 (hoặc %)</t>
        </r>
      </text>
    </comment>
    <comment ref="C6" authorId="0">
      <text>
        <r>
          <rPr>
            <sz val="10"/>
            <rFont val="Arial"/>
          </rPr>
          <t>Ô chỉ tiêu có định dạng ký tự</t>
        </r>
      </text>
    </comment>
    <comment ref="D6" authorId="0">
      <text>
        <r>
          <rPr>
            <sz val="10"/>
            <rFont val="Arial"/>
          </rPr>
          <t>Ô chỉ tiêu có định dạng số. Đơn vị tính x 1 (hoặc %)</t>
        </r>
      </text>
    </comment>
    <comment ref="E6" authorId="0">
      <text>
        <r>
          <rPr>
            <sz val="10"/>
            <rFont val="Arial"/>
          </rPr>
          <t>Ô chỉ tiêu có định dạng số. Đơn vị tính x 1 (hoặc %)</t>
        </r>
      </text>
    </comment>
    <comment ref="C7" authorId="0">
      <text>
        <r>
          <rPr>
            <sz val="10"/>
            <rFont val="Arial"/>
          </rPr>
          <t>Ô chỉ tiêu có định dạng ký tự</t>
        </r>
      </text>
    </comment>
    <comment ref="D7" authorId="0">
      <text>
        <r>
          <rPr>
            <sz val="10"/>
            <rFont val="Arial"/>
          </rPr>
          <t>Ô chỉ tiêu có định dạng số. Đơn vị tính x 1 (hoặc %)</t>
        </r>
      </text>
    </comment>
    <comment ref="E7" authorId="0">
      <text>
        <r>
          <rPr>
            <sz val="10"/>
            <rFont val="Arial"/>
          </rPr>
          <t>Ô chỉ tiêu có định dạng số. Đơn vị tính x 1 (hoặc %)</t>
        </r>
      </text>
    </comment>
    <comment ref="C8" authorId="0">
      <text>
        <r>
          <rPr>
            <sz val="10"/>
            <rFont val="Arial"/>
          </rPr>
          <t>Ô chỉ tiêu có định dạng ký tự</t>
        </r>
      </text>
    </comment>
    <comment ref="D8" authorId="0">
      <text>
        <r>
          <rPr>
            <sz val="10"/>
            <rFont val="Arial"/>
          </rPr>
          <t>Ô chỉ tiêu có định dạng số. Đơn vị tính x 1 (hoặc %)</t>
        </r>
      </text>
    </comment>
    <comment ref="E8" authorId="0">
      <text>
        <r>
          <rPr>
            <sz val="10"/>
            <rFont val="Arial"/>
          </rPr>
          <t>Ô chỉ tiêu có định dạng số. Đơn vị tính x 1 (hoặc %)</t>
        </r>
      </text>
    </comment>
    <comment ref="C9" authorId="0">
      <text>
        <r>
          <rPr>
            <sz val="10"/>
            <rFont val="Arial"/>
          </rPr>
          <t>Ô chỉ tiêu có định dạng ký tự</t>
        </r>
      </text>
    </comment>
    <comment ref="D9" authorId="0">
      <text>
        <r>
          <rPr>
            <sz val="10"/>
            <rFont val="Arial"/>
          </rPr>
          <t>Ô chỉ tiêu có định dạng số. Đơn vị tính x 1 (hoặc %)</t>
        </r>
      </text>
    </comment>
    <comment ref="E9" authorId="0">
      <text>
        <r>
          <rPr>
            <sz val="10"/>
            <rFont val="Arial"/>
          </rPr>
          <t>Ô chỉ tiêu có định dạng số. Đơn vị tính x 1 (hoặc %)</t>
        </r>
      </text>
    </comment>
    <comment ref="C10" authorId="0">
      <text>
        <r>
          <rPr>
            <sz val="10"/>
            <rFont val="Arial"/>
          </rPr>
          <t>Ô chỉ tiêu có định dạng ký tự</t>
        </r>
      </text>
    </comment>
    <comment ref="D10" authorId="0">
      <text>
        <r>
          <rPr>
            <sz val="10"/>
            <rFont val="Arial"/>
          </rPr>
          <t>Ô chỉ tiêu có định dạng số. Đơn vị tính x 1 (hoặc %)</t>
        </r>
      </text>
    </comment>
    <comment ref="E10" authorId="0">
      <text>
        <r>
          <rPr>
            <sz val="10"/>
            <rFont val="Arial"/>
          </rPr>
          <t>Ô chỉ tiêu có định dạng số. Đơn vị tính x 1 (hoặc %)</t>
        </r>
      </text>
    </comment>
    <comment ref="C11" authorId="0">
      <text>
        <r>
          <rPr>
            <sz val="10"/>
            <rFont val="Arial"/>
          </rPr>
          <t>Ô chỉ tiêu có định dạng ký tự</t>
        </r>
      </text>
    </comment>
    <comment ref="D11" authorId="0">
      <text>
        <r>
          <rPr>
            <sz val="10"/>
            <rFont val="Arial"/>
          </rPr>
          <t>Ô chỉ tiêu có định dạng số. Đơn vị tính x 1 (hoặc %)</t>
        </r>
      </text>
    </comment>
    <comment ref="E11" authorId="0">
      <text>
        <r>
          <rPr>
            <sz val="10"/>
            <rFont val="Arial"/>
          </rPr>
          <t>Ô chỉ tiêu có định dạng số. Đơn vị tính x 1 (hoặc %)</t>
        </r>
      </text>
    </comment>
    <comment ref="C12" authorId="0">
      <text>
        <r>
          <rPr>
            <sz val="10"/>
            <rFont val="Arial"/>
          </rPr>
          <t>Ô chỉ tiêu có định dạng ký tự</t>
        </r>
      </text>
    </comment>
    <comment ref="D12" authorId="0">
      <text>
        <r>
          <rPr>
            <sz val="10"/>
            <rFont val="Arial"/>
          </rPr>
          <t>Ô chỉ tiêu có định dạng số. Đơn vị tính x 1 (hoặc %)</t>
        </r>
      </text>
    </comment>
    <comment ref="E12" authorId="0">
      <text>
        <r>
          <rPr>
            <sz val="10"/>
            <rFont val="Arial"/>
          </rPr>
          <t>Ô chỉ tiêu có định dạng số. Đơn vị tính x 1 (hoặc %)</t>
        </r>
      </text>
    </comment>
    <comment ref="C13" authorId="0">
      <text>
        <r>
          <rPr>
            <sz val="10"/>
            <rFont val="Arial"/>
          </rPr>
          <t>Ô chỉ tiêu có định dạng ký tự</t>
        </r>
      </text>
    </comment>
    <comment ref="D13" authorId="0">
      <text>
        <r>
          <rPr>
            <sz val="10"/>
            <rFont val="Arial"/>
          </rPr>
          <t>Ô chỉ tiêu có định dạng số. Đơn vị tính x 1 (hoặc %)</t>
        </r>
      </text>
    </comment>
    <comment ref="E13" authorId="0">
      <text>
        <r>
          <rPr>
            <sz val="10"/>
            <rFont val="Arial"/>
          </rPr>
          <t>Ô chỉ tiêu có định dạng số. Đơn vị tính x 1 (hoặc %)</t>
        </r>
      </text>
    </comment>
    <comment ref="C14" authorId="0">
      <text>
        <r>
          <rPr>
            <sz val="10"/>
            <rFont val="Arial"/>
          </rPr>
          <t>Ô chỉ tiêu có định dạng ký tự</t>
        </r>
      </text>
    </comment>
    <comment ref="D14" authorId="0">
      <text>
        <r>
          <rPr>
            <sz val="10"/>
            <rFont val="Arial"/>
          </rPr>
          <t>Ô chỉ tiêu có định dạng số. Đơn vị tính x 1 (hoặc %)</t>
        </r>
      </text>
    </comment>
    <comment ref="E14" authorId="0">
      <text>
        <r>
          <rPr>
            <sz val="10"/>
            <rFont val="Arial"/>
          </rPr>
          <t>Ô chỉ tiêu có định dạng số. Đơn vị tính x 1 (hoặc %)</t>
        </r>
      </text>
    </comment>
    <comment ref="C15" authorId="0">
      <text>
        <r>
          <rPr>
            <sz val="10"/>
            <rFont val="Arial"/>
          </rPr>
          <t>Ô chỉ tiêu có định dạng ký tự</t>
        </r>
      </text>
    </comment>
    <comment ref="D15" authorId="0">
      <text>
        <r>
          <rPr>
            <sz val="10"/>
            <rFont val="Arial"/>
          </rPr>
          <t>Ô chỉ tiêu có định dạng số. Đơn vị tính x 1 (hoặc %)</t>
        </r>
      </text>
    </comment>
    <comment ref="E15" authorId="0">
      <text>
        <r>
          <rPr>
            <sz val="10"/>
            <rFont val="Arial"/>
          </rPr>
          <t>Ô chỉ tiêu có định dạng số. Đơn vị tính x 1 (hoặc %)</t>
        </r>
      </text>
    </comment>
    <comment ref="C16" authorId="0">
      <text>
        <r>
          <rPr>
            <sz val="10"/>
            <rFont val="Arial"/>
          </rPr>
          <t>Ô chỉ tiêu có định dạng ký tự</t>
        </r>
      </text>
    </comment>
    <comment ref="D16" authorId="0">
      <text>
        <r>
          <rPr>
            <sz val="10"/>
            <rFont val="Arial"/>
          </rPr>
          <t>Ô chỉ tiêu có định dạng số. Đơn vị tính x 1 (hoặc %)</t>
        </r>
      </text>
    </comment>
    <comment ref="E16" authorId="0">
      <text>
        <r>
          <rPr>
            <sz val="10"/>
            <rFont val="Arial"/>
          </rPr>
          <t>Ô chỉ tiêu có định dạng số. Đơn vị tính x 1 (hoặc %)</t>
        </r>
      </text>
    </comment>
    <comment ref="C17" authorId="0">
      <text>
        <r>
          <rPr>
            <sz val="10"/>
            <rFont val="Arial"/>
          </rPr>
          <t>Ô chỉ tiêu có định dạng ký tự</t>
        </r>
      </text>
    </comment>
    <comment ref="D17" authorId="0">
      <text>
        <r>
          <rPr>
            <sz val="10"/>
            <rFont val="Arial"/>
          </rPr>
          <t>Ô chỉ tiêu có định dạng số. Đơn vị tính x 1 (hoặc %)</t>
        </r>
      </text>
    </comment>
    <comment ref="E17" authorId="0">
      <text>
        <r>
          <rPr>
            <sz val="10"/>
            <rFont val="Arial"/>
          </rPr>
          <t>Ô chỉ tiêu có định dạng số. Đơn vị tính x 1 (hoặc %)</t>
        </r>
      </text>
    </comment>
    <comment ref="C18" authorId="0">
      <text>
        <r>
          <rPr>
            <sz val="10"/>
            <rFont val="Arial"/>
          </rPr>
          <t>Ô chỉ tiêu có định dạng ký tự</t>
        </r>
      </text>
    </comment>
    <comment ref="D18" authorId="0">
      <text>
        <r>
          <rPr>
            <sz val="10"/>
            <rFont val="Arial"/>
          </rPr>
          <t>Ô chỉ tiêu có định dạng số. Đơn vị tính x 1 (hoặc %)</t>
        </r>
      </text>
    </comment>
    <comment ref="E18" authorId="0">
      <text>
        <r>
          <rPr>
            <sz val="10"/>
            <rFont val="Arial"/>
          </rPr>
          <t>Ô chỉ tiêu có định dạng số. Đơn vị tính x 1 (hoặc %)</t>
        </r>
      </text>
    </comment>
    <comment ref="C19" authorId="0">
      <text>
        <r>
          <rPr>
            <sz val="10"/>
            <rFont val="Arial"/>
          </rPr>
          <t>Ô chỉ tiêu có định dạng ký tự</t>
        </r>
      </text>
    </comment>
    <comment ref="D19" authorId="0">
      <text>
        <r>
          <rPr>
            <sz val="10"/>
            <rFont val="Arial"/>
          </rPr>
          <t>Ô chỉ tiêu có định dạng số. Đơn vị tính x 1 (hoặc %)</t>
        </r>
      </text>
    </comment>
    <comment ref="E19" authorId="0">
      <text>
        <r>
          <rPr>
            <sz val="10"/>
            <rFont val="Arial"/>
          </rPr>
          <t>Ô chỉ tiêu có định dạng số. Đơn vị tính x 1 (hoặc %)</t>
        </r>
      </text>
    </comment>
    <comment ref="C20" authorId="0">
      <text>
        <r>
          <rPr>
            <sz val="10"/>
            <rFont val="Arial"/>
          </rPr>
          <t>Ô chỉ tiêu có định dạng ký tự</t>
        </r>
      </text>
    </comment>
    <comment ref="D20" authorId="0">
      <text>
        <r>
          <rPr>
            <sz val="10"/>
            <rFont val="Arial"/>
          </rPr>
          <t>Ô chỉ tiêu có định dạng số. Đơn vị tính x 1 (hoặc %)</t>
        </r>
      </text>
    </comment>
    <comment ref="E20" authorId="0">
      <text>
        <r>
          <rPr>
            <sz val="10"/>
            <rFont val="Arial"/>
          </rPr>
          <t>Ô chỉ tiêu có định dạng số. Đơn vị tính x 1 (hoặc %)</t>
        </r>
      </text>
    </comment>
    <comment ref="C21" authorId="0">
      <text>
        <r>
          <rPr>
            <sz val="10"/>
            <rFont val="Arial"/>
          </rPr>
          <t>Ô chỉ tiêu có định dạng ký tự</t>
        </r>
      </text>
    </comment>
    <comment ref="D21" authorId="0">
      <text>
        <r>
          <rPr>
            <sz val="10"/>
            <rFont val="Arial"/>
          </rPr>
          <t>Ô chỉ tiêu có định dạng số. Đơn vị tính x 1 (hoặc %)</t>
        </r>
      </text>
    </comment>
    <comment ref="E21" authorId="0">
      <text>
        <r>
          <rPr>
            <sz val="10"/>
            <rFont val="Arial"/>
          </rPr>
          <t>Ô chỉ tiêu có định dạng số. Đơn vị tính x 1 (hoặc %)</t>
        </r>
      </text>
    </comment>
    <comment ref="C22" authorId="0">
      <text>
        <r>
          <rPr>
            <sz val="10"/>
            <rFont val="Arial"/>
          </rPr>
          <t>Ô chỉ tiêu có định dạng ký tự</t>
        </r>
      </text>
    </comment>
    <comment ref="D22" authorId="0">
      <text>
        <r>
          <rPr>
            <sz val="10"/>
            <rFont val="Arial"/>
          </rPr>
          <t>Ô chỉ tiêu có định dạng số. Đơn vị tính x 1 (hoặc %)</t>
        </r>
      </text>
    </comment>
    <comment ref="E22" authorId="0">
      <text>
        <r>
          <rPr>
            <sz val="10"/>
            <rFont val="Arial"/>
          </rPr>
          <t>Ô chỉ tiêu có định dạng số. Đơn vị tính x 1 (hoặc %)</t>
        </r>
      </text>
    </comment>
    <comment ref="C23" authorId="0">
      <text>
        <r>
          <rPr>
            <sz val="10"/>
            <rFont val="Arial"/>
          </rPr>
          <t>Ô chỉ tiêu có định dạng ký tự</t>
        </r>
      </text>
    </comment>
    <comment ref="D23" authorId="0">
      <text>
        <r>
          <rPr>
            <sz val="10"/>
            <rFont val="Arial"/>
          </rPr>
          <t>Ô chỉ tiêu có định dạng số. Đơn vị tính x 1 (hoặc %)</t>
        </r>
      </text>
    </comment>
    <comment ref="E23" authorId="0">
      <text>
        <r>
          <rPr>
            <sz val="10"/>
            <rFont val="Arial"/>
          </rPr>
          <t>Ô chỉ tiêu có định dạng số. Đơn vị tính x 1 (hoặc %)</t>
        </r>
      </text>
    </comment>
    <comment ref="C24" authorId="0">
      <text>
        <r>
          <rPr>
            <sz val="10"/>
            <rFont val="Arial"/>
          </rPr>
          <t>Ô chỉ tiêu có định dạng ký tự</t>
        </r>
      </text>
    </comment>
    <comment ref="D24" authorId="0">
      <text>
        <r>
          <rPr>
            <sz val="10"/>
            <rFont val="Arial"/>
          </rPr>
          <t>Ô chỉ tiêu có định dạng số. Đơn vị tính x 1 (hoặc %)</t>
        </r>
      </text>
    </comment>
    <comment ref="E24" authorId="0">
      <text>
        <r>
          <rPr>
            <sz val="10"/>
            <rFont val="Arial"/>
          </rPr>
          <t>Ô chỉ tiêu có định dạng số. Đơn vị tính x 1 (hoặc %)</t>
        </r>
      </text>
    </comment>
    <comment ref="C25" authorId="0">
      <text>
        <r>
          <rPr>
            <sz val="10"/>
            <rFont val="Arial"/>
          </rPr>
          <t>Ô chỉ tiêu có định dạng ký tự</t>
        </r>
      </text>
    </comment>
    <comment ref="D25" authorId="0">
      <text>
        <r>
          <rPr>
            <sz val="10"/>
            <rFont val="Arial"/>
          </rPr>
          <t>Ô chỉ tiêu có định dạng số. Đơn vị tính x 1 (hoặc %)</t>
        </r>
      </text>
    </comment>
    <comment ref="E25" authorId="0">
      <text>
        <r>
          <rPr>
            <sz val="10"/>
            <rFont val="Arial"/>
          </rPr>
          <t>Ô chỉ tiêu có định dạng số. Đơn vị tính x 1 (hoặc %)</t>
        </r>
      </text>
    </comment>
    <comment ref="C26" authorId="0">
      <text>
        <r>
          <rPr>
            <sz val="10"/>
            <rFont val="Arial"/>
          </rPr>
          <t>Ô chỉ tiêu có định dạng ký tự</t>
        </r>
      </text>
    </comment>
    <comment ref="D26" authorId="0">
      <text>
        <r>
          <rPr>
            <sz val="10"/>
            <rFont val="Arial"/>
          </rPr>
          <t>Ô chỉ tiêu có định dạng số. Đơn vị tính x 1 (hoặc %)</t>
        </r>
      </text>
    </comment>
    <comment ref="E26" authorId="0">
      <text>
        <r>
          <rPr>
            <sz val="10"/>
            <rFont val="Arial"/>
          </rPr>
          <t>Ô chỉ tiêu có định dạng số. Đơn vị tính x 1 (hoặc %)</t>
        </r>
      </text>
    </comment>
    <comment ref="C27" authorId="0">
      <text>
        <r>
          <rPr>
            <sz val="10"/>
            <rFont val="Arial"/>
          </rPr>
          <t>Ô chỉ tiêu có định dạng ký tự</t>
        </r>
      </text>
    </comment>
    <comment ref="D27" authorId="0">
      <text>
        <r>
          <rPr>
            <sz val="10"/>
            <rFont val="Arial"/>
          </rPr>
          <t>Ô chỉ tiêu có định dạng số. Đơn vị tính x 1 (hoặc %)</t>
        </r>
      </text>
    </comment>
    <comment ref="E27" authorId="0">
      <text>
        <r>
          <rPr>
            <sz val="10"/>
            <rFont val="Arial"/>
          </rPr>
          <t>Ô chỉ tiêu có định dạng số. Đơn vị tính x 1 (hoặc %)</t>
        </r>
      </text>
    </comment>
    <comment ref="C28" authorId="0">
      <text>
        <r>
          <rPr>
            <sz val="10"/>
            <rFont val="Arial"/>
          </rPr>
          <t>Ô chỉ tiêu có định dạng ký tự</t>
        </r>
      </text>
    </comment>
    <comment ref="D28" authorId="0">
      <text>
        <r>
          <rPr>
            <sz val="10"/>
            <rFont val="Arial"/>
          </rPr>
          <t>Ô chỉ tiêu có định dạng số. Đơn vị tính x 1 (hoặc %)</t>
        </r>
      </text>
    </comment>
    <comment ref="E28" authorId="0">
      <text>
        <r>
          <rPr>
            <sz val="10"/>
            <rFont val="Arial"/>
          </rPr>
          <t>Ô chỉ tiêu có định dạng số. Đơn vị tính x 1 (hoặc %)</t>
        </r>
      </text>
    </comment>
    <comment ref="C29" authorId="0">
      <text>
        <r>
          <rPr>
            <sz val="10"/>
            <rFont val="Arial"/>
          </rPr>
          <t>Ô chỉ tiêu có định dạng ký tự</t>
        </r>
      </text>
    </comment>
    <comment ref="D29" authorId="0">
      <text>
        <r>
          <rPr>
            <sz val="10"/>
            <rFont val="Arial"/>
          </rPr>
          <t>Ô chỉ tiêu có định dạng số. Đơn vị tính x 1 (hoặc %)</t>
        </r>
      </text>
    </comment>
    <comment ref="E29" authorId="0">
      <text>
        <r>
          <rPr>
            <sz val="10"/>
            <rFont val="Arial"/>
          </rPr>
          <t>Ô chỉ tiêu có định dạng số. Đơn vị tính x 1 (hoặc %)</t>
        </r>
      </text>
    </comment>
    <comment ref="C30" authorId="0">
      <text>
        <r>
          <rPr>
            <sz val="10"/>
            <rFont val="Arial"/>
          </rPr>
          <t>Ô chỉ tiêu có định dạng ký tự</t>
        </r>
      </text>
    </comment>
    <comment ref="D30" authorId="0">
      <text>
        <r>
          <rPr>
            <sz val="10"/>
            <rFont val="Arial"/>
          </rPr>
          <t>Ô chỉ tiêu có định dạng số. Đơn vị tính x 1 (hoặc %)</t>
        </r>
      </text>
    </comment>
    <comment ref="E30" authorId="0">
      <text>
        <r>
          <rPr>
            <sz val="10"/>
            <rFont val="Arial"/>
          </rPr>
          <t>Ô chỉ tiêu có định dạng số. Đơn vị tính x 1 (hoặc %)</t>
        </r>
      </text>
    </comment>
    <comment ref="C31" authorId="0">
      <text>
        <r>
          <rPr>
            <sz val="10"/>
            <rFont val="Arial"/>
          </rPr>
          <t>Ô chỉ tiêu có định dạng ký tự</t>
        </r>
      </text>
    </comment>
    <comment ref="D31" authorId="0">
      <text>
        <r>
          <rPr>
            <sz val="10"/>
            <rFont val="Arial"/>
          </rPr>
          <t>Ô chỉ tiêu có định dạng số. Đơn vị tính x 1 (hoặc %)</t>
        </r>
      </text>
    </comment>
    <comment ref="E31" authorId="0">
      <text>
        <r>
          <rPr>
            <sz val="10"/>
            <rFont val="Arial"/>
          </rPr>
          <t>Ô chỉ tiêu có định dạng số. Đơn vị tính x 1 (hoặc %)</t>
        </r>
      </text>
    </comment>
    <comment ref="C32" authorId="0">
      <text>
        <r>
          <rPr>
            <sz val="10"/>
            <rFont val="Arial"/>
          </rPr>
          <t>Ô chỉ tiêu có định dạng ký tự</t>
        </r>
      </text>
    </comment>
    <comment ref="D32" authorId="0">
      <text>
        <r>
          <rPr>
            <sz val="10"/>
            <rFont val="Arial"/>
          </rPr>
          <t>Ô chỉ tiêu có định dạng số. Đơn vị tính x 1 (hoặc %)</t>
        </r>
      </text>
    </comment>
    <comment ref="E32" authorId="0">
      <text>
        <r>
          <rPr>
            <sz val="10"/>
            <rFont val="Arial"/>
          </rPr>
          <t>Ô chỉ tiêu có định dạng số. Đơn vị tính x 1 (hoặc %)</t>
        </r>
      </text>
    </comment>
    <comment ref="C33" authorId="0">
      <text>
        <r>
          <rPr>
            <sz val="10"/>
            <rFont val="Arial"/>
          </rPr>
          <t>Ô chỉ tiêu có định dạng ký tự</t>
        </r>
      </text>
    </comment>
    <comment ref="D33" authorId="0">
      <text>
        <r>
          <rPr>
            <sz val="10"/>
            <rFont val="Arial"/>
          </rPr>
          <t>Ô chỉ tiêu có định dạng số. Đơn vị tính x 1 (hoặc %)</t>
        </r>
      </text>
    </comment>
    <comment ref="E33" authorId="0">
      <text>
        <r>
          <rPr>
            <sz val="10"/>
            <rFont val="Arial"/>
          </rPr>
          <t>Ô chỉ tiêu có định dạng số. Đơn vị tính x 1 (hoặc %)</t>
        </r>
      </text>
    </comment>
    <comment ref="C34" authorId="0">
      <text>
        <r>
          <rPr>
            <sz val="10"/>
            <rFont val="Arial"/>
          </rPr>
          <t>Ô chỉ tiêu có định dạng ký tự</t>
        </r>
      </text>
    </comment>
    <comment ref="D34" authorId="0">
      <text>
        <r>
          <rPr>
            <sz val="10"/>
            <rFont val="Arial"/>
          </rPr>
          <t>Ô chỉ tiêu có định dạng số. Đơn vị tính x 1 (hoặc %)</t>
        </r>
      </text>
    </comment>
    <comment ref="E34" authorId="0">
      <text>
        <r>
          <rPr>
            <sz val="10"/>
            <rFont val="Arial"/>
          </rPr>
          <t>Ô chỉ tiêu có định dạng số. Đơn vị tính x 1 (hoặc %)</t>
        </r>
      </text>
    </comment>
    <comment ref="C35" authorId="0">
      <text>
        <r>
          <rPr>
            <sz val="10"/>
            <rFont val="Arial"/>
          </rPr>
          <t>Ô chỉ tiêu có định dạng ký tự</t>
        </r>
      </text>
    </comment>
    <comment ref="D35" authorId="0">
      <text>
        <r>
          <rPr>
            <sz val="10"/>
            <rFont val="Arial"/>
          </rPr>
          <t>Ô chỉ tiêu có định dạng số. Đơn vị tính x 1 (hoặc %)</t>
        </r>
      </text>
    </comment>
    <comment ref="E35" authorId="0">
      <text>
        <r>
          <rPr>
            <sz val="10"/>
            <rFont val="Arial"/>
          </rPr>
          <t>Ô chỉ tiêu có định dạng số. Đơn vị tính x 1 (hoặc %)</t>
        </r>
      </text>
    </comment>
    <comment ref="C36" authorId="0">
      <text>
        <r>
          <rPr>
            <sz val="10"/>
            <rFont val="Arial"/>
          </rPr>
          <t>Ô chỉ tiêu có định dạng ký tự</t>
        </r>
      </text>
    </comment>
    <comment ref="D36" authorId="0">
      <text>
        <r>
          <rPr>
            <sz val="10"/>
            <rFont val="Arial"/>
          </rPr>
          <t>Ô chỉ tiêu có định dạng số. Đơn vị tính x 1 (hoặc %)</t>
        </r>
      </text>
    </comment>
    <comment ref="E36" authorId="0">
      <text>
        <r>
          <rPr>
            <sz val="10"/>
            <rFont val="Arial"/>
          </rPr>
          <t>Ô chỉ tiêu có định dạng số. Đơn vị tính x 1 (hoặc %)</t>
        </r>
      </text>
    </comment>
    <comment ref="C37" authorId="0">
      <text>
        <r>
          <rPr>
            <sz val="10"/>
            <rFont val="Arial"/>
          </rPr>
          <t>Ô chỉ tiêu có định dạng ký tự</t>
        </r>
      </text>
    </comment>
    <comment ref="D37" authorId="0">
      <text>
        <r>
          <rPr>
            <sz val="10"/>
            <rFont val="Arial"/>
          </rPr>
          <t>Ô chỉ tiêu có định dạng số. Đơn vị tính x 1 (hoặc %)</t>
        </r>
      </text>
    </comment>
    <comment ref="E37" authorId="0">
      <text>
        <r>
          <rPr>
            <sz val="10"/>
            <rFont val="Arial"/>
          </rPr>
          <t>Ô chỉ tiêu có định dạng số. Đơn vị tính x 1 (hoặc %)</t>
        </r>
      </text>
    </comment>
    <comment ref="C38" authorId="0">
      <text>
        <r>
          <rPr>
            <sz val="10"/>
            <rFont val="Arial"/>
          </rPr>
          <t>Ô chỉ tiêu có định dạng ký tự</t>
        </r>
      </text>
    </comment>
    <comment ref="D38" authorId="0">
      <text>
        <r>
          <rPr>
            <sz val="10"/>
            <rFont val="Arial"/>
          </rPr>
          <t>Ô chỉ tiêu có định dạng số. Đơn vị tính x 1 (hoặc %)</t>
        </r>
      </text>
    </comment>
    <comment ref="E38" authorId="0">
      <text>
        <r>
          <rPr>
            <sz val="10"/>
            <rFont val="Arial"/>
          </rPr>
          <t>Ô chỉ tiêu có định dạng số. Đơn vị tính x 1 (hoặc %)</t>
        </r>
      </text>
    </comment>
    <comment ref="C39" authorId="0">
      <text>
        <r>
          <rPr>
            <sz val="10"/>
            <rFont val="Arial"/>
          </rPr>
          <t>Ô chỉ tiêu có định dạng ký tự</t>
        </r>
      </text>
    </comment>
    <comment ref="D39" authorId="0">
      <text>
        <r>
          <rPr>
            <sz val="10"/>
            <rFont val="Arial"/>
          </rPr>
          <t>Ô chỉ tiêu có định dạng số. Đơn vị tính x 1 (hoặc %)</t>
        </r>
      </text>
    </comment>
    <comment ref="E39" authorId="0">
      <text>
        <r>
          <rPr>
            <sz val="10"/>
            <rFont val="Arial"/>
          </rPr>
          <t>Ô chỉ tiêu có định dạng số. Đơn vị tính x 1 (hoặc %)</t>
        </r>
      </text>
    </comment>
    <comment ref="C40" authorId="0">
      <text>
        <r>
          <rPr>
            <sz val="10"/>
            <rFont val="Arial"/>
          </rPr>
          <t>Ô chỉ tiêu có định dạng ký tự</t>
        </r>
      </text>
    </comment>
    <comment ref="D40" authorId="0">
      <text>
        <r>
          <rPr>
            <sz val="10"/>
            <rFont val="Arial"/>
          </rPr>
          <t>Ô chỉ tiêu có định dạng số. Đơn vị tính x 1 (hoặc %)</t>
        </r>
      </text>
    </comment>
    <comment ref="E40" authorId="0">
      <text>
        <r>
          <rPr>
            <sz val="10"/>
            <rFont val="Arial"/>
          </rPr>
          <t>Ô chỉ tiêu có định dạng số. Đơn vị tính x 1 (hoặc %)</t>
        </r>
      </text>
    </comment>
    <comment ref="C41" authorId="0">
      <text>
        <r>
          <rPr>
            <sz val="10"/>
            <rFont val="Arial"/>
          </rPr>
          <t>Ô chỉ tiêu có định dạng ký tự</t>
        </r>
      </text>
    </comment>
    <comment ref="D41" authorId="0">
      <text>
        <r>
          <rPr>
            <sz val="10"/>
            <rFont val="Arial"/>
          </rPr>
          <t>Ô chỉ tiêu có định dạng số. Đơn vị tính x 1 (hoặc %)</t>
        </r>
      </text>
    </comment>
    <comment ref="E41" authorId="0">
      <text>
        <r>
          <rPr>
            <sz val="10"/>
            <rFont val="Arial"/>
          </rPr>
          <t>Ô chỉ tiêu có định dạng số. Đơn vị tính x 1 (hoặc %)</t>
        </r>
      </text>
    </comment>
    <comment ref="C42" authorId="0">
      <text>
        <r>
          <rPr>
            <sz val="10"/>
            <rFont val="Arial"/>
          </rPr>
          <t>Ô chỉ tiêu có định dạng ký tự</t>
        </r>
      </text>
    </comment>
    <comment ref="D42" authorId="0">
      <text>
        <r>
          <rPr>
            <sz val="10"/>
            <rFont val="Arial"/>
          </rPr>
          <t>Ô chỉ tiêu có định dạng số. Đơn vị tính x 1 (hoặc %)</t>
        </r>
      </text>
    </comment>
    <comment ref="E42" authorId="0">
      <text>
        <r>
          <rPr>
            <sz val="10"/>
            <rFont val="Arial"/>
          </rPr>
          <t>Ô chỉ tiêu có định dạng số. Đơn vị tính x 1 (hoặc %)</t>
        </r>
      </text>
    </comment>
  </commentList>
</comments>
</file>

<file path=xl/comments3.xml><?xml version="1.0" encoding="utf-8"?>
<comments xmlns="http://schemas.openxmlformats.org/spreadsheetml/2006/main">
  <authors>
    <author/>
  </authors>
  <commentList>
    <comment ref="C2" authorId="0">
      <text>
        <r>
          <rPr>
            <sz val="10"/>
            <rFont val="Arial"/>
          </rPr>
          <t>Ô chỉ tiêu có định dạng ký tự</t>
        </r>
      </text>
    </comment>
    <comment ref="D2" authorId="0">
      <text>
        <r>
          <rPr>
            <sz val="10"/>
            <rFont val="Arial"/>
          </rPr>
          <t>Ô chỉ tiêu có định dạng số. Đơn vị tính x 1 (hoặc %)</t>
        </r>
      </text>
    </comment>
    <comment ref="E2" authorId="0">
      <text>
        <r>
          <rPr>
            <sz val="10"/>
            <rFont val="Arial"/>
          </rPr>
          <t>Ô chỉ tiêu có định dạng số. Đơn vị tính x 1 (hoặc %)</t>
        </r>
      </text>
    </comment>
    <comment ref="C3" authorId="0">
      <text>
        <r>
          <rPr>
            <sz val="10"/>
            <rFont val="Arial"/>
          </rPr>
          <t>Ô chỉ tiêu có định dạng ký tự</t>
        </r>
      </text>
    </comment>
    <comment ref="D3" authorId="0">
      <text>
        <r>
          <rPr>
            <sz val="10"/>
            <rFont val="Arial"/>
          </rPr>
          <t>Ô chỉ tiêu có định dạng số. Đơn vị tính x 1 (hoặc %)</t>
        </r>
      </text>
    </comment>
    <comment ref="E3" authorId="0">
      <text>
        <r>
          <rPr>
            <sz val="10"/>
            <rFont val="Arial"/>
          </rPr>
          <t>Ô chỉ tiêu có định dạng số. Đơn vị tính x 1 (hoặc %)</t>
        </r>
      </text>
    </comment>
    <comment ref="C4" authorId="0">
      <text>
        <r>
          <rPr>
            <sz val="10"/>
            <rFont val="Arial"/>
          </rPr>
          <t>Ô chỉ tiêu có định dạng ký tự</t>
        </r>
      </text>
    </comment>
    <comment ref="D4" authorId="0">
      <text>
        <r>
          <rPr>
            <sz val="10"/>
            <rFont val="Arial"/>
          </rPr>
          <t>Ô chỉ tiêu có định dạng số. Đơn vị tính x 1 (hoặc %)</t>
        </r>
      </text>
    </comment>
    <comment ref="E4" authorId="0">
      <text>
        <r>
          <rPr>
            <sz val="10"/>
            <rFont val="Arial"/>
          </rPr>
          <t>Ô chỉ tiêu có định dạng số. Đơn vị tính x 1 (hoặc %)</t>
        </r>
      </text>
    </comment>
    <comment ref="C5" authorId="0">
      <text>
        <r>
          <rPr>
            <sz val="10"/>
            <rFont val="Arial"/>
          </rPr>
          <t>Ô chỉ tiêu có định dạng ký tự</t>
        </r>
      </text>
    </comment>
    <comment ref="D5" authorId="0">
      <text>
        <r>
          <rPr>
            <sz val="10"/>
            <rFont val="Arial"/>
          </rPr>
          <t>Ô chỉ tiêu có định dạng số. Đơn vị tính x 1 (hoặc %)</t>
        </r>
      </text>
    </comment>
    <comment ref="E5" authorId="0">
      <text>
        <r>
          <rPr>
            <sz val="10"/>
            <rFont val="Arial"/>
          </rPr>
          <t>Ô chỉ tiêu có định dạng số. Đơn vị tính x 1 (hoặc %)</t>
        </r>
      </text>
    </comment>
    <comment ref="C6" authorId="0">
      <text>
        <r>
          <rPr>
            <sz val="10"/>
            <rFont val="Arial"/>
          </rPr>
          <t>Ô chỉ tiêu có định dạng ký tự</t>
        </r>
      </text>
    </comment>
    <comment ref="D6" authorId="0">
      <text>
        <r>
          <rPr>
            <sz val="10"/>
            <rFont val="Arial"/>
          </rPr>
          <t>Ô chỉ tiêu có định dạng số. Đơn vị tính x 1 (hoặc %)</t>
        </r>
      </text>
    </comment>
    <comment ref="E6" authorId="0">
      <text>
        <r>
          <rPr>
            <sz val="10"/>
            <rFont val="Arial"/>
          </rPr>
          <t>Ô chỉ tiêu có định dạng số. Đơn vị tính x 1 (hoặc %)</t>
        </r>
      </text>
    </comment>
    <comment ref="C7" authorId="0">
      <text>
        <r>
          <rPr>
            <sz val="10"/>
            <rFont val="Arial"/>
          </rPr>
          <t>Ô chỉ tiêu có định dạng ký tự</t>
        </r>
      </text>
    </comment>
    <comment ref="D7" authorId="0">
      <text>
        <r>
          <rPr>
            <sz val="10"/>
            <rFont val="Arial"/>
          </rPr>
          <t>Ô chỉ tiêu có định dạng số. Đơn vị tính x 1 (hoặc %)</t>
        </r>
      </text>
    </comment>
    <comment ref="E7" authorId="0">
      <text>
        <r>
          <rPr>
            <sz val="10"/>
            <rFont val="Arial"/>
          </rPr>
          <t>Ô chỉ tiêu có định dạng số. Đơn vị tính x 1 (hoặc %)</t>
        </r>
      </text>
    </comment>
    <comment ref="C8" authorId="0">
      <text>
        <r>
          <rPr>
            <sz val="10"/>
            <rFont val="Arial"/>
          </rPr>
          <t>Ô chỉ tiêu có định dạng ký tự</t>
        </r>
      </text>
    </comment>
    <comment ref="D8" authorId="0">
      <text>
        <r>
          <rPr>
            <sz val="10"/>
            <rFont val="Arial"/>
          </rPr>
          <t>Ô chỉ tiêu có định dạng số. Đơn vị tính x 1 (hoặc %)</t>
        </r>
      </text>
    </comment>
    <comment ref="E8" authorId="0">
      <text>
        <r>
          <rPr>
            <sz val="10"/>
            <rFont val="Arial"/>
          </rPr>
          <t>Ô chỉ tiêu có định dạng số. Đơn vị tính x 1 (hoặc %)</t>
        </r>
      </text>
    </comment>
    <comment ref="C9" authorId="0">
      <text>
        <r>
          <rPr>
            <sz val="10"/>
            <rFont val="Arial"/>
          </rPr>
          <t>Ô chỉ tiêu có định dạng ký tự</t>
        </r>
      </text>
    </comment>
    <comment ref="D9" authorId="0">
      <text>
        <r>
          <rPr>
            <sz val="10"/>
            <rFont val="Arial"/>
          </rPr>
          <t>Ô chỉ tiêu có định dạng số. Đơn vị tính x 1 (hoặc %)</t>
        </r>
      </text>
    </comment>
    <comment ref="E9" authorId="0">
      <text>
        <r>
          <rPr>
            <sz val="10"/>
            <rFont val="Arial"/>
          </rPr>
          <t>Ô chỉ tiêu có định dạng số. Đơn vị tính x 1 (hoặc %)</t>
        </r>
      </text>
    </comment>
    <comment ref="C10" authorId="0">
      <text>
        <r>
          <rPr>
            <sz val="10"/>
            <rFont val="Arial"/>
          </rPr>
          <t>Ô chỉ tiêu có định dạng ký tự</t>
        </r>
      </text>
    </comment>
    <comment ref="D10" authorId="0">
      <text>
        <r>
          <rPr>
            <sz val="10"/>
            <rFont val="Arial"/>
          </rPr>
          <t>Ô chỉ tiêu có định dạng số. Đơn vị tính x 1 (hoặc %)</t>
        </r>
      </text>
    </comment>
    <comment ref="E10" authorId="0">
      <text>
        <r>
          <rPr>
            <sz val="10"/>
            <rFont val="Arial"/>
          </rPr>
          <t>Ô chỉ tiêu có định dạng số. Đơn vị tính x 1 (hoặc %)</t>
        </r>
      </text>
    </comment>
    <comment ref="C11" authorId="0">
      <text>
        <r>
          <rPr>
            <sz val="10"/>
            <rFont val="Arial"/>
          </rPr>
          <t>Ô chỉ tiêu có định dạng ký tự</t>
        </r>
      </text>
    </comment>
    <comment ref="D11" authorId="0">
      <text>
        <r>
          <rPr>
            <sz val="10"/>
            <rFont val="Arial"/>
          </rPr>
          <t>Ô chỉ tiêu có định dạng số. Đơn vị tính x 1 (hoặc %)</t>
        </r>
      </text>
    </comment>
    <comment ref="E11" authorId="0">
      <text>
        <r>
          <rPr>
            <sz val="10"/>
            <rFont val="Arial"/>
          </rPr>
          <t>Ô chỉ tiêu có định dạng số. Đơn vị tính x 1 (hoặc %)</t>
        </r>
      </text>
    </comment>
    <comment ref="C12" authorId="0">
      <text>
        <r>
          <rPr>
            <sz val="10"/>
            <rFont val="Arial"/>
          </rPr>
          <t>Ô chỉ tiêu có định dạng ký tự</t>
        </r>
      </text>
    </comment>
    <comment ref="D12" authorId="0">
      <text>
        <r>
          <rPr>
            <sz val="10"/>
            <rFont val="Arial"/>
          </rPr>
          <t>Ô chỉ tiêu có định dạng số. Đơn vị tính x 1 (hoặc %)</t>
        </r>
      </text>
    </comment>
    <comment ref="E12" authorId="0">
      <text>
        <r>
          <rPr>
            <sz val="10"/>
            <rFont val="Arial"/>
          </rPr>
          <t>Ô chỉ tiêu có định dạng số. Đơn vị tính x 1 (hoặc %)</t>
        </r>
      </text>
    </comment>
    <comment ref="C13" authorId="0">
      <text>
        <r>
          <rPr>
            <sz val="10"/>
            <rFont val="Arial"/>
          </rPr>
          <t>Ô chỉ tiêu có định dạng ký tự</t>
        </r>
      </text>
    </comment>
    <comment ref="D13" authorId="0">
      <text>
        <r>
          <rPr>
            <sz val="10"/>
            <rFont val="Arial"/>
          </rPr>
          <t>Ô chỉ tiêu có định dạng số. Đơn vị tính x 1 (hoặc %)</t>
        </r>
      </text>
    </comment>
    <comment ref="E13" authorId="0">
      <text>
        <r>
          <rPr>
            <sz val="10"/>
            <rFont val="Arial"/>
          </rPr>
          <t>Ô chỉ tiêu có định dạng số. Đơn vị tính x 1 (hoặc %)</t>
        </r>
      </text>
    </comment>
    <comment ref="C14" authorId="0">
      <text>
        <r>
          <rPr>
            <sz val="10"/>
            <rFont val="Arial"/>
          </rPr>
          <t>Ô chỉ tiêu có định dạng ký tự</t>
        </r>
      </text>
    </comment>
    <comment ref="D14" authorId="0">
      <text>
        <r>
          <rPr>
            <sz val="10"/>
            <rFont val="Arial"/>
          </rPr>
          <t>Ô chỉ tiêu có định dạng số. Đơn vị tính x 1 (hoặc %)</t>
        </r>
      </text>
    </comment>
    <comment ref="E14" authorId="0">
      <text>
        <r>
          <rPr>
            <sz val="10"/>
            <rFont val="Arial"/>
          </rPr>
          <t>Ô chỉ tiêu có định dạng số. Đơn vị tính x 1 (hoặc %)</t>
        </r>
      </text>
    </comment>
    <comment ref="C15" authorId="0">
      <text>
        <r>
          <rPr>
            <sz val="10"/>
            <rFont val="Arial"/>
          </rPr>
          <t>Ô chỉ tiêu có định dạng ký tự</t>
        </r>
      </text>
    </comment>
    <comment ref="D15" authorId="0">
      <text>
        <r>
          <rPr>
            <sz val="10"/>
            <rFont val="Arial"/>
          </rPr>
          <t>Ô chỉ tiêu có định dạng số. Đơn vị tính x 1 (hoặc %)</t>
        </r>
      </text>
    </comment>
    <comment ref="E15" authorId="0">
      <text>
        <r>
          <rPr>
            <sz val="10"/>
            <rFont val="Arial"/>
          </rPr>
          <t>Ô chỉ tiêu có định dạng số. Đơn vị tính x 1 (hoặc %)</t>
        </r>
      </text>
    </comment>
    <comment ref="C16" authorId="0">
      <text>
        <r>
          <rPr>
            <sz val="10"/>
            <rFont val="Arial"/>
          </rPr>
          <t>Ô chỉ tiêu có định dạng ký tự</t>
        </r>
      </text>
    </comment>
    <comment ref="D16" authorId="0">
      <text>
        <r>
          <rPr>
            <sz val="10"/>
            <rFont val="Arial"/>
          </rPr>
          <t>Ô chỉ tiêu có định dạng số. Đơn vị tính x 1 (hoặc %)</t>
        </r>
      </text>
    </comment>
    <comment ref="E16" authorId="0">
      <text>
        <r>
          <rPr>
            <sz val="10"/>
            <rFont val="Arial"/>
          </rPr>
          <t>Ô chỉ tiêu có định dạng số. Đơn vị tính x 1 (hoặc %)</t>
        </r>
      </text>
    </comment>
    <comment ref="C17" authorId="0">
      <text>
        <r>
          <rPr>
            <sz val="10"/>
            <rFont val="Arial"/>
          </rPr>
          <t>Ô chỉ tiêu có định dạng ký tự</t>
        </r>
      </text>
    </comment>
    <comment ref="D17" authorId="0">
      <text>
        <r>
          <rPr>
            <sz val="10"/>
            <rFont val="Arial"/>
          </rPr>
          <t>Ô chỉ tiêu có định dạng số. Đơn vị tính x 1 (hoặc %)</t>
        </r>
      </text>
    </comment>
    <comment ref="E17" authorId="0">
      <text>
        <r>
          <rPr>
            <sz val="10"/>
            <rFont val="Arial"/>
          </rPr>
          <t>Ô chỉ tiêu có định dạng số. Đơn vị tính x 1 (hoặc %)</t>
        </r>
      </text>
    </comment>
    <comment ref="C18" authorId="0">
      <text>
        <r>
          <rPr>
            <sz val="10"/>
            <rFont val="Arial"/>
          </rPr>
          <t>Ô chỉ tiêu có định dạng ký tự</t>
        </r>
      </text>
    </comment>
    <comment ref="D18" authorId="0">
      <text>
        <r>
          <rPr>
            <sz val="10"/>
            <rFont val="Arial"/>
          </rPr>
          <t>Ô chỉ tiêu có định dạng số. Đơn vị tính x 1 (hoặc %)</t>
        </r>
      </text>
    </comment>
    <comment ref="E18" authorId="0">
      <text>
        <r>
          <rPr>
            <sz val="10"/>
            <rFont val="Arial"/>
          </rPr>
          <t>Ô chỉ tiêu có định dạng số. Đơn vị tính x 1 (hoặc %)</t>
        </r>
      </text>
    </comment>
    <comment ref="C19" authorId="0">
      <text>
        <r>
          <rPr>
            <sz val="10"/>
            <rFont val="Arial"/>
          </rPr>
          <t>Ô chỉ tiêu có định dạng ký tự</t>
        </r>
      </text>
    </comment>
    <comment ref="D19" authorId="0">
      <text>
        <r>
          <rPr>
            <sz val="10"/>
            <rFont val="Arial"/>
          </rPr>
          <t>Ô chỉ tiêu có định dạng số. Đơn vị tính x 1 (hoặc %)</t>
        </r>
      </text>
    </comment>
    <comment ref="E19" authorId="0">
      <text>
        <r>
          <rPr>
            <sz val="10"/>
            <rFont val="Arial"/>
          </rPr>
          <t>Ô chỉ tiêu có định dạng số. Đơn vị tính x 1 (hoặc %)</t>
        </r>
      </text>
    </comment>
    <comment ref="C20" authorId="0">
      <text>
        <r>
          <rPr>
            <sz val="10"/>
            <rFont val="Arial"/>
          </rPr>
          <t>Ô chỉ tiêu có định dạng ký tự</t>
        </r>
      </text>
    </comment>
    <comment ref="D20" authorId="0">
      <text>
        <r>
          <rPr>
            <sz val="10"/>
            <rFont val="Arial"/>
          </rPr>
          <t>Ô chỉ tiêu có định dạng số. Đơn vị tính x 1 (hoặc %)</t>
        </r>
      </text>
    </comment>
    <comment ref="E20" authorId="0">
      <text>
        <r>
          <rPr>
            <sz val="10"/>
            <rFont val="Arial"/>
          </rPr>
          <t>Ô chỉ tiêu có định dạng số. Đơn vị tính x 1 (hoặc %)</t>
        </r>
      </text>
    </comment>
    <comment ref="C21" authorId="0">
      <text>
        <r>
          <rPr>
            <sz val="10"/>
            <rFont val="Arial"/>
          </rPr>
          <t>Ô chỉ tiêu có định dạng ký tự</t>
        </r>
      </text>
    </comment>
    <comment ref="D21" authorId="0">
      <text>
        <r>
          <rPr>
            <sz val="10"/>
            <rFont val="Arial"/>
          </rPr>
          <t>Ô chỉ tiêu có định dạng số. Đơn vị tính x 1 (hoặc %)</t>
        </r>
      </text>
    </comment>
    <comment ref="E21" authorId="0">
      <text>
        <r>
          <rPr>
            <sz val="10"/>
            <rFont val="Arial"/>
          </rPr>
          <t>Ô chỉ tiêu có định dạng số. Đơn vị tính x 1 (hoặc %)</t>
        </r>
      </text>
    </comment>
    <comment ref="C22" authorId="0">
      <text>
        <r>
          <rPr>
            <sz val="10"/>
            <rFont val="Arial"/>
          </rPr>
          <t>Ô chỉ tiêu có định dạng ký tự</t>
        </r>
      </text>
    </comment>
    <comment ref="D22" authorId="0">
      <text>
        <r>
          <rPr>
            <sz val="10"/>
            <rFont val="Arial"/>
          </rPr>
          <t>Ô chỉ tiêu có định dạng số. Đơn vị tính x 1 (hoặc %)</t>
        </r>
      </text>
    </comment>
    <comment ref="E22" authorId="0">
      <text>
        <r>
          <rPr>
            <sz val="10"/>
            <rFont val="Arial"/>
          </rPr>
          <t>Ô chỉ tiêu có định dạng số. Đơn vị tính x 1 (hoặc %)</t>
        </r>
      </text>
    </comment>
    <comment ref="C23" authorId="0">
      <text>
        <r>
          <rPr>
            <sz val="10"/>
            <rFont val="Arial"/>
          </rPr>
          <t>Ô chỉ tiêu có định dạng ký tự</t>
        </r>
      </text>
    </comment>
    <comment ref="D23" authorId="0">
      <text>
        <r>
          <rPr>
            <sz val="10"/>
            <rFont val="Arial"/>
          </rPr>
          <t>Ô chỉ tiêu có định dạng số. Đơn vị tính x 1 (hoặc %)</t>
        </r>
      </text>
    </comment>
    <comment ref="E23" authorId="0">
      <text>
        <r>
          <rPr>
            <sz val="10"/>
            <rFont val="Arial"/>
          </rPr>
          <t>Ô chỉ tiêu có định dạng số. Đơn vị tính x 1 (hoặc %)</t>
        </r>
      </text>
    </comment>
    <comment ref="C24" authorId="0">
      <text>
        <r>
          <rPr>
            <sz val="10"/>
            <rFont val="Arial"/>
          </rPr>
          <t>Ô chỉ tiêu có định dạng ký tự</t>
        </r>
      </text>
    </comment>
    <comment ref="D24" authorId="0">
      <text>
        <r>
          <rPr>
            <sz val="10"/>
            <rFont val="Arial"/>
          </rPr>
          <t>Ô chỉ tiêu có định dạng số. Đơn vị tính x 1 (hoặc %)</t>
        </r>
      </text>
    </comment>
    <comment ref="E24" authorId="0">
      <text>
        <r>
          <rPr>
            <sz val="10"/>
            <rFont val="Arial"/>
          </rPr>
          <t>Ô chỉ tiêu có định dạng số. Đơn vị tính x 1 (hoặc %)</t>
        </r>
      </text>
    </comment>
    <comment ref="C25" authorId="0">
      <text>
        <r>
          <rPr>
            <sz val="10"/>
            <rFont val="Arial"/>
          </rPr>
          <t>Ô chỉ tiêu có định dạng ký tự</t>
        </r>
      </text>
    </comment>
    <comment ref="D25" authorId="0">
      <text>
        <r>
          <rPr>
            <sz val="10"/>
            <rFont val="Arial"/>
          </rPr>
          <t>Ô chỉ tiêu có định dạng số. Đơn vị tính x 1 (hoặc %)</t>
        </r>
      </text>
    </comment>
    <comment ref="E25" authorId="0">
      <text>
        <r>
          <rPr>
            <sz val="10"/>
            <rFont val="Arial"/>
          </rPr>
          <t>Ô chỉ tiêu có định dạng số. Đơn vị tính x 1 (hoặc %)</t>
        </r>
      </text>
    </comment>
    <comment ref="C26" authorId="0">
      <text>
        <r>
          <rPr>
            <sz val="10"/>
            <rFont val="Arial"/>
          </rPr>
          <t>Ô chỉ tiêu có định dạng ký tự</t>
        </r>
      </text>
    </comment>
    <comment ref="D26" authorId="0">
      <text>
        <r>
          <rPr>
            <sz val="10"/>
            <rFont val="Arial"/>
          </rPr>
          <t>Ô chỉ tiêu có định dạng số. Đơn vị tính x 1 (hoặc %)</t>
        </r>
      </text>
    </comment>
    <comment ref="E26" authorId="0">
      <text>
        <r>
          <rPr>
            <sz val="10"/>
            <rFont val="Arial"/>
          </rPr>
          <t>Ô chỉ tiêu có định dạng số. Đơn vị tính x 1 (hoặc %)</t>
        </r>
      </text>
    </comment>
    <comment ref="C27" authorId="0">
      <text>
        <r>
          <rPr>
            <sz val="10"/>
            <rFont val="Arial"/>
          </rPr>
          <t>Ô chỉ tiêu có định dạng ký tự</t>
        </r>
      </text>
    </comment>
    <comment ref="D27" authorId="0">
      <text>
        <r>
          <rPr>
            <sz val="10"/>
            <rFont val="Arial"/>
          </rPr>
          <t>Ô chỉ tiêu có định dạng số. Đơn vị tính x 1 (hoặc %)</t>
        </r>
      </text>
    </comment>
    <comment ref="E27" authorId="0">
      <text>
        <r>
          <rPr>
            <sz val="10"/>
            <rFont val="Arial"/>
          </rPr>
          <t>Ô chỉ tiêu có định dạng số. Đơn vị tính x 1 (hoặc %)</t>
        </r>
      </text>
    </comment>
    <comment ref="C28" authorId="0">
      <text>
        <r>
          <rPr>
            <sz val="10"/>
            <rFont val="Arial"/>
          </rPr>
          <t>Ô chỉ tiêu có định dạng ký tự</t>
        </r>
      </text>
    </comment>
    <comment ref="D28" authorId="0">
      <text>
        <r>
          <rPr>
            <sz val="10"/>
            <rFont val="Arial"/>
          </rPr>
          <t>Ô chỉ tiêu có định dạng số. Đơn vị tính x 1 (hoặc %)</t>
        </r>
      </text>
    </comment>
    <comment ref="E28" authorId="0">
      <text>
        <r>
          <rPr>
            <sz val="10"/>
            <rFont val="Arial"/>
          </rPr>
          <t>Ô chỉ tiêu có định dạng số. Đơn vị tính x 1 (hoặc %)</t>
        </r>
      </text>
    </comment>
    <comment ref="C29" authorId="0">
      <text>
        <r>
          <rPr>
            <sz val="10"/>
            <rFont val="Arial"/>
          </rPr>
          <t>Ô chỉ tiêu có định dạng ký tự</t>
        </r>
      </text>
    </comment>
    <comment ref="D29" authorId="0">
      <text>
        <r>
          <rPr>
            <sz val="10"/>
            <rFont val="Arial"/>
          </rPr>
          <t>Ô chỉ tiêu có định dạng số. Đơn vị tính x 1 (hoặc %)</t>
        </r>
      </text>
    </comment>
    <comment ref="E29" authorId="0">
      <text>
        <r>
          <rPr>
            <sz val="10"/>
            <rFont val="Arial"/>
          </rPr>
          <t>Ô chỉ tiêu có định dạng số. Đơn vị tính x 1 (hoặc %)</t>
        </r>
      </text>
    </comment>
    <comment ref="C30" authorId="0">
      <text>
        <r>
          <rPr>
            <sz val="10"/>
            <rFont val="Arial"/>
          </rPr>
          <t>Ô chỉ tiêu có định dạng ký tự</t>
        </r>
      </text>
    </comment>
    <comment ref="D30" authorId="0">
      <text>
        <r>
          <rPr>
            <sz val="10"/>
            <rFont val="Arial"/>
          </rPr>
          <t>Ô chỉ tiêu có định dạng số. Đơn vị tính x 1 (hoặc %)</t>
        </r>
      </text>
    </comment>
    <comment ref="E30" authorId="0">
      <text>
        <r>
          <rPr>
            <sz val="10"/>
            <rFont val="Arial"/>
          </rPr>
          <t>Ô chỉ tiêu có định dạng số. Đơn vị tính x 1 (hoặc %)</t>
        </r>
      </text>
    </comment>
    <comment ref="C31" authorId="0">
      <text>
        <r>
          <rPr>
            <sz val="10"/>
            <rFont val="Arial"/>
          </rPr>
          <t>Ô chỉ tiêu có định dạng ký tự</t>
        </r>
      </text>
    </comment>
    <comment ref="D31" authorId="0">
      <text>
        <r>
          <rPr>
            <sz val="10"/>
            <rFont val="Arial"/>
          </rPr>
          <t>Ô chỉ tiêu có định dạng số. Đơn vị tính x 1 (hoặc %)</t>
        </r>
      </text>
    </comment>
    <comment ref="E31" authorId="0">
      <text>
        <r>
          <rPr>
            <sz val="10"/>
            <rFont val="Arial"/>
          </rPr>
          <t>Ô chỉ tiêu có định dạng số. Đơn vị tính x 1 (hoặc %)</t>
        </r>
      </text>
    </comment>
    <comment ref="C32" authorId="0">
      <text>
        <r>
          <rPr>
            <sz val="10"/>
            <rFont val="Arial"/>
          </rPr>
          <t>Ô chỉ tiêu có định dạng ký tự</t>
        </r>
      </text>
    </comment>
    <comment ref="D32" authorId="0">
      <text>
        <r>
          <rPr>
            <sz val="10"/>
            <rFont val="Arial"/>
          </rPr>
          <t>Ô chỉ tiêu có định dạng số. Đơn vị tính x 1 (hoặc %)</t>
        </r>
      </text>
    </comment>
    <comment ref="E32" authorId="0">
      <text>
        <r>
          <rPr>
            <sz val="10"/>
            <rFont val="Arial"/>
          </rPr>
          <t>Ô chỉ tiêu có định dạng số. Đơn vị tính x 1 (hoặc %)</t>
        </r>
      </text>
    </comment>
    <comment ref="C33" authorId="0">
      <text>
        <r>
          <rPr>
            <sz val="10"/>
            <rFont val="Arial"/>
          </rPr>
          <t>Ô chỉ tiêu có định dạng ký tự</t>
        </r>
      </text>
    </comment>
    <comment ref="D33" authorId="0">
      <text>
        <r>
          <rPr>
            <sz val="10"/>
            <rFont val="Arial"/>
          </rPr>
          <t>Ô chỉ tiêu có định dạng số. Đơn vị tính x 1 (hoặc %)</t>
        </r>
      </text>
    </comment>
    <comment ref="E33" authorId="0">
      <text>
        <r>
          <rPr>
            <sz val="10"/>
            <rFont val="Arial"/>
          </rPr>
          <t>Ô chỉ tiêu có định dạng số. Đơn vị tính x 1 (hoặc %)</t>
        </r>
      </text>
    </comment>
    <comment ref="C34" authorId="0">
      <text>
        <r>
          <rPr>
            <sz val="10"/>
            <rFont val="Arial"/>
          </rPr>
          <t>Ô chỉ tiêu có định dạng ký tự</t>
        </r>
      </text>
    </comment>
    <comment ref="D34" authorId="0">
      <text>
        <r>
          <rPr>
            <sz val="10"/>
            <rFont val="Arial"/>
          </rPr>
          <t>Ô chỉ tiêu có định dạng số. Đơn vị tính x 1 (hoặc %)</t>
        </r>
      </text>
    </comment>
    <comment ref="E34" authorId="0">
      <text>
        <r>
          <rPr>
            <sz val="10"/>
            <rFont val="Arial"/>
          </rPr>
          <t>Ô chỉ tiêu có định dạng số. Đơn vị tính x 1 (hoặc %)</t>
        </r>
      </text>
    </comment>
    <comment ref="C35" authorId="0">
      <text>
        <r>
          <rPr>
            <sz val="10"/>
            <rFont val="Arial"/>
          </rPr>
          <t>Ô chỉ tiêu có định dạng ký tự</t>
        </r>
      </text>
    </comment>
    <comment ref="D35" authorId="0">
      <text>
        <r>
          <rPr>
            <sz val="10"/>
            <rFont val="Arial"/>
          </rPr>
          <t>Ô chỉ tiêu có định dạng số. Đơn vị tính x 1 (hoặc %)</t>
        </r>
      </text>
    </comment>
    <comment ref="E35" authorId="0">
      <text>
        <r>
          <rPr>
            <sz val="10"/>
            <rFont val="Arial"/>
          </rPr>
          <t>Ô chỉ tiêu có định dạng số. Đơn vị tính x 1 (hoặc %)</t>
        </r>
      </text>
    </comment>
    <comment ref="C36" authorId="0">
      <text>
        <r>
          <rPr>
            <sz val="10"/>
            <rFont val="Arial"/>
          </rPr>
          <t>Ô chỉ tiêu có định dạng ký tự</t>
        </r>
      </text>
    </comment>
    <comment ref="D36" authorId="0">
      <text>
        <r>
          <rPr>
            <sz val="10"/>
            <rFont val="Arial"/>
          </rPr>
          <t>Ô chỉ tiêu có định dạng số. Đơn vị tính x 1 (hoặc %)</t>
        </r>
      </text>
    </comment>
    <comment ref="E36" authorId="0">
      <text>
        <r>
          <rPr>
            <sz val="10"/>
            <rFont val="Arial"/>
          </rPr>
          <t>Ô chỉ tiêu có định dạng số. Đơn vị tính x 1 (hoặc %)</t>
        </r>
      </text>
    </comment>
    <comment ref="C37" authorId="0">
      <text>
        <r>
          <rPr>
            <sz val="10"/>
            <rFont val="Arial"/>
          </rPr>
          <t>Ô chỉ tiêu có định dạng ký tự</t>
        </r>
      </text>
    </comment>
    <comment ref="D37" authorId="0">
      <text>
        <r>
          <rPr>
            <sz val="10"/>
            <rFont val="Arial"/>
          </rPr>
          <t>Ô chỉ tiêu có định dạng số. Đơn vị tính x 1 (hoặc %)</t>
        </r>
      </text>
    </comment>
    <comment ref="E37" authorId="0">
      <text>
        <r>
          <rPr>
            <sz val="10"/>
            <rFont val="Arial"/>
          </rPr>
          <t>Ô chỉ tiêu có định dạng số. Đơn vị tính x 1 (hoặc %)</t>
        </r>
      </text>
    </comment>
    <comment ref="C38" authorId="0">
      <text>
        <r>
          <rPr>
            <sz val="10"/>
            <rFont val="Arial"/>
          </rPr>
          <t>Ô chỉ tiêu có định dạng ký tự</t>
        </r>
      </text>
    </comment>
    <comment ref="D38" authorId="0">
      <text>
        <r>
          <rPr>
            <sz val="10"/>
            <rFont val="Arial"/>
          </rPr>
          <t>Ô chỉ tiêu có định dạng số. Đơn vị tính x 1 (hoặc %)</t>
        </r>
      </text>
    </comment>
    <comment ref="E38" authorId="0">
      <text>
        <r>
          <rPr>
            <sz val="10"/>
            <rFont val="Arial"/>
          </rPr>
          <t>Ô chỉ tiêu có định dạng số. Đơn vị tính x 1 (hoặc %)</t>
        </r>
      </text>
    </comment>
    <comment ref="C39" authorId="0">
      <text>
        <r>
          <rPr>
            <sz val="10"/>
            <rFont val="Arial"/>
          </rPr>
          <t>Ô chỉ tiêu có định dạng ký tự</t>
        </r>
      </text>
    </comment>
    <comment ref="D39" authorId="0">
      <text>
        <r>
          <rPr>
            <sz val="10"/>
            <rFont val="Arial"/>
          </rPr>
          <t>Ô chỉ tiêu có định dạng số. Đơn vị tính x 1 (hoặc %)</t>
        </r>
      </text>
    </comment>
    <comment ref="E39" authorId="0">
      <text>
        <r>
          <rPr>
            <sz val="10"/>
            <rFont val="Arial"/>
          </rPr>
          <t>Ô chỉ tiêu có định dạng số. Đơn vị tính x 1 (hoặc %)</t>
        </r>
      </text>
    </comment>
    <comment ref="C40" authorId="0">
      <text>
        <r>
          <rPr>
            <sz val="10"/>
            <rFont val="Arial"/>
          </rPr>
          <t>Ô chỉ tiêu có định dạng ký tự</t>
        </r>
      </text>
    </comment>
    <comment ref="D40" authorId="0">
      <text>
        <r>
          <rPr>
            <sz val="10"/>
            <rFont val="Arial"/>
          </rPr>
          <t>Ô chỉ tiêu có định dạng số. Đơn vị tính x 1 (hoặc %)</t>
        </r>
      </text>
    </comment>
    <comment ref="E40" authorId="0">
      <text>
        <r>
          <rPr>
            <sz val="10"/>
            <rFont val="Arial"/>
          </rPr>
          <t>Ô chỉ tiêu có định dạng số. Đơn vị tính x 1 (hoặc %)</t>
        </r>
      </text>
    </comment>
    <comment ref="C41" authorId="0">
      <text>
        <r>
          <rPr>
            <sz val="10"/>
            <rFont val="Arial"/>
          </rPr>
          <t>Ô chỉ tiêu có định dạng ký tự</t>
        </r>
      </text>
    </comment>
    <comment ref="D41" authorId="0">
      <text>
        <r>
          <rPr>
            <sz val="10"/>
            <rFont val="Arial"/>
          </rPr>
          <t>Ô chỉ tiêu có định dạng số. Đơn vị tính x 1 (hoặc %)</t>
        </r>
      </text>
    </comment>
    <comment ref="E41" authorId="0">
      <text>
        <r>
          <rPr>
            <sz val="10"/>
            <rFont val="Arial"/>
          </rPr>
          <t>Ô chỉ tiêu có định dạng số. Đơn vị tính x 1 (hoặc %)</t>
        </r>
      </text>
    </comment>
    <comment ref="C42" authorId="0">
      <text>
        <r>
          <rPr>
            <sz val="10"/>
            <rFont val="Arial"/>
          </rPr>
          <t>Ô chỉ tiêu có định dạng ký tự</t>
        </r>
      </text>
    </comment>
    <comment ref="D42" authorId="0">
      <text>
        <r>
          <rPr>
            <sz val="10"/>
            <rFont val="Arial"/>
          </rPr>
          <t>Ô chỉ tiêu có định dạng số. Đơn vị tính x 1 (hoặc %)</t>
        </r>
      </text>
    </comment>
    <comment ref="E42" authorId="0">
      <text>
        <r>
          <rPr>
            <sz val="10"/>
            <rFont val="Arial"/>
          </rPr>
          <t>Ô chỉ tiêu có định dạng số. Đơn vị tính x 1 (hoặc %)</t>
        </r>
      </text>
    </comment>
    <comment ref="C43" authorId="0">
      <text>
        <r>
          <rPr>
            <sz val="10"/>
            <rFont val="Arial"/>
          </rPr>
          <t>Ô chỉ tiêu có định dạng ký tự</t>
        </r>
      </text>
    </comment>
    <comment ref="D43" authorId="0">
      <text>
        <r>
          <rPr>
            <sz val="10"/>
            <rFont val="Arial"/>
          </rPr>
          <t>Ô chỉ tiêu có định dạng số. Đơn vị tính x 1 (hoặc %)</t>
        </r>
      </text>
    </comment>
    <comment ref="E43" authorId="0">
      <text>
        <r>
          <rPr>
            <sz val="10"/>
            <rFont val="Arial"/>
          </rPr>
          <t>Ô chỉ tiêu có định dạng số. Đơn vị tính x 1 (hoặc %)</t>
        </r>
      </text>
    </comment>
    <comment ref="C44" authorId="0">
      <text>
        <r>
          <rPr>
            <sz val="10"/>
            <rFont val="Arial"/>
          </rPr>
          <t>Ô chỉ tiêu có định dạng ký tự</t>
        </r>
      </text>
    </comment>
    <comment ref="D44" authorId="0">
      <text>
        <r>
          <rPr>
            <sz val="10"/>
            <rFont val="Arial"/>
          </rPr>
          <t>Ô chỉ tiêu có định dạng số. Đơn vị tính x 1 (hoặc %)</t>
        </r>
      </text>
    </comment>
    <comment ref="E44" authorId="0">
      <text>
        <r>
          <rPr>
            <sz val="10"/>
            <rFont val="Arial"/>
          </rPr>
          <t>Ô chỉ tiêu có định dạng số. Đơn vị tính x 1 (hoặc %)</t>
        </r>
      </text>
    </comment>
    <comment ref="C45" authorId="0">
      <text>
        <r>
          <rPr>
            <sz val="10"/>
            <rFont val="Arial"/>
          </rPr>
          <t>Ô chỉ tiêu có định dạng ký tự</t>
        </r>
      </text>
    </comment>
    <comment ref="D45" authorId="0">
      <text>
        <r>
          <rPr>
            <sz val="10"/>
            <rFont val="Arial"/>
          </rPr>
          <t>Ô chỉ tiêu có định dạng số. Đơn vị tính x 1 (hoặc %)</t>
        </r>
      </text>
    </comment>
    <comment ref="E45" authorId="0">
      <text>
        <r>
          <rPr>
            <sz val="10"/>
            <rFont val="Arial"/>
          </rPr>
          <t>Ô chỉ tiêu có định dạng số. Đơn vị tính x 1 (hoặc %)</t>
        </r>
      </text>
    </comment>
  </commentList>
</comments>
</file>

<file path=xl/comments4.xml><?xml version="1.0" encoding="utf-8"?>
<comments xmlns="http://schemas.openxmlformats.org/spreadsheetml/2006/main">
  <authors>
    <author/>
  </authors>
  <commentList>
    <comment ref="D2" authorId="0">
      <text>
        <r>
          <rPr>
            <sz val="10"/>
            <rFont val="Arial"/>
            <family val="2"/>
          </rPr>
          <t>Ô chỉ tiêu có định dạng số. Đơn vị tính x 1 (hoặc %)</t>
        </r>
      </text>
    </comment>
    <comment ref="E2" authorId="0">
      <text>
        <r>
          <rPr>
            <sz val="10"/>
            <rFont val="Arial"/>
            <family val="2"/>
          </rPr>
          <t>Ô chỉ tiêu có định dạng số. Đơn vị tính x 1 (hoặc %)</t>
        </r>
      </text>
    </comment>
    <comment ref="F2" authorId="0">
      <text>
        <r>
          <rPr>
            <sz val="10"/>
            <rFont val="Arial"/>
            <family val="2"/>
          </rPr>
          <t>Ô chỉ tiêu có định dạng số. Đơn vị tính x 1 (hoặc %)</t>
        </r>
      </text>
    </comment>
    <comment ref="D3" authorId="0">
      <text>
        <r>
          <rPr>
            <sz val="10"/>
            <rFont val="Arial"/>
            <family val="2"/>
          </rPr>
          <t>Ô chỉ tiêu có định dạng số. Đơn vị tính x 1 (hoặc %)</t>
        </r>
      </text>
    </comment>
    <comment ref="E3" authorId="0">
      <text>
        <r>
          <rPr>
            <sz val="10"/>
            <rFont val="Arial"/>
            <family val="2"/>
          </rPr>
          <t>Ô chỉ tiêu có định dạng số. Đơn vị tính x 1 (hoặc %)</t>
        </r>
      </text>
    </comment>
    <comment ref="F3" authorId="0">
      <text>
        <r>
          <rPr>
            <sz val="10"/>
            <rFont val="Arial"/>
            <family val="2"/>
          </rPr>
          <t>Ô chỉ tiêu có định dạng số. Đơn vị tính x 1 (hoặc %)</t>
        </r>
      </text>
    </comment>
    <comment ref="D4" authorId="0">
      <text>
        <r>
          <rPr>
            <sz val="10"/>
            <rFont val="Arial"/>
            <family val="2"/>
          </rPr>
          <t>Ô chỉ tiêu có định dạng số. Đơn vị tính x 1 (hoặc %)</t>
        </r>
      </text>
    </comment>
    <comment ref="E4" authorId="0">
      <text>
        <r>
          <rPr>
            <sz val="10"/>
            <rFont val="Arial"/>
            <family val="2"/>
          </rPr>
          <t>Ô chỉ tiêu có định dạng số. Đơn vị tính x 1 (hoặc %)</t>
        </r>
      </text>
    </comment>
    <comment ref="F4" authorId="0">
      <text>
        <r>
          <rPr>
            <sz val="10"/>
            <rFont val="Arial"/>
            <family val="2"/>
          </rPr>
          <t>Ô chỉ tiêu có định dạng số. Đơn vị tính x 1 (hoặc %)</t>
        </r>
      </text>
    </comment>
    <comment ref="A6" authorId="0">
      <text>
        <r>
          <rPr>
            <sz val="10"/>
            <rFont val="Arial"/>
            <family val="2"/>
          </rPr>
          <t>Ô chỉ tiêu có định dạng ký tự
Dữ liệu động đầu vào hợp lệ khi chỉ được thêm dòng trên ô này.</t>
        </r>
      </text>
    </comment>
    <comment ref="B6" authorId="0">
      <text>
        <r>
          <rPr>
            <sz val="10"/>
            <rFont val="Arial"/>
            <family val="2"/>
          </rPr>
          <t>Ô chỉ tiêu có định dạng ký tự
Dữ liệu động đầu vào hợp lệ khi chỉ được thêm dòng trên ô này.</t>
        </r>
      </text>
    </comment>
    <comment ref="C6" authorId="0">
      <text>
        <r>
          <rPr>
            <sz val="10"/>
            <rFont val="Arial"/>
            <family val="2"/>
          </rPr>
          <t>Ô chỉ tiêu có định dạng ký tự
Dữ liệu động đầu vào hợp lệ khi chỉ được thêm dòng trên ô này.</t>
        </r>
      </text>
    </comment>
    <comment ref="D6" authorId="0">
      <text>
        <r>
          <rPr>
            <sz val="10"/>
            <rFont val="Arial"/>
            <family val="2"/>
          </rPr>
          <t>Ô chỉ tiêu có định dạng số. Đơn vị tính x 1 (hoặc %)
Dữ liệu động đầu vào hợp lệ khi chỉ được thêm dòng trên ô này.</t>
        </r>
      </text>
    </comment>
    <comment ref="E6" authorId="0">
      <text>
        <r>
          <rPr>
            <sz val="10"/>
            <rFont val="Arial"/>
            <family val="2"/>
          </rPr>
          <t>Ô chỉ tiêu có định dạng số. Đơn vị tính x 1 (hoặc %)
Dữ liệu động đầu vào hợp lệ khi chỉ được thêm dòng trên ô này.</t>
        </r>
      </text>
    </comment>
    <comment ref="F6" authorId="0">
      <text>
        <r>
          <rPr>
            <sz val="10"/>
            <rFont val="Arial"/>
            <family val="2"/>
          </rPr>
          <t>Ô chỉ tiêu có định dạng số. Đơn vị tính x 1 (hoặc %)
Dữ liệu động đầu vào hợp lệ khi chỉ được thêm dòng trên ô này.</t>
        </r>
      </text>
    </comment>
    <comment ref="A8" authorId="0">
      <text>
        <r>
          <rPr>
            <sz val="10"/>
            <rFont val="Arial"/>
            <family val="2"/>
          </rPr>
          <t>Ô chỉ tiêu có định dạng ký tự
Dữ liệu động đầu vào hợp lệ khi chỉ được thêm dòng trên ô này.</t>
        </r>
      </text>
    </comment>
    <comment ref="B8" authorId="0">
      <text>
        <r>
          <rPr>
            <sz val="10"/>
            <rFont val="Arial"/>
            <family val="2"/>
          </rPr>
          <t>Ô chỉ tiêu có định dạng ký tự
Dữ liệu động đầu vào hợp lệ khi chỉ được thêm dòng trên ô này.</t>
        </r>
      </text>
    </comment>
    <comment ref="C8" authorId="0">
      <text>
        <r>
          <rPr>
            <sz val="10"/>
            <rFont val="Arial"/>
            <family val="2"/>
          </rPr>
          <t>Ô chỉ tiêu có định dạng ký tự
Dữ liệu động đầu vào hợp lệ khi chỉ được thêm dòng trên ô này.</t>
        </r>
      </text>
    </comment>
    <comment ref="D8" authorId="0">
      <text>
        <r>
          <rPr>
            <sz val="10"/>
            <rFont val="Arial"/>
            <family val="2"/>
          </rPr>
          <t>Ô chỉ tiêu có định dạng số. Đơn vị tính x 1 (hoặc %)
Dữ liệu động đầu vào hợp lệ khi chỉ được thêm dòng trên ô này.</t>
        </r>
      </text>
    </comment>
    <comment ref="E8" authorId="0">
      <text>
        <r>
          <rPr>
            <sz val="10"/>
            <rFont val="Arial"/>
            <family val="2"/>
          </rPr>
          <t>Ô chỉ tiêu có định dạng số. Đơn vị tính x 1 (hoặc %)
Dữ liệu động đầu vào hợp lệ khi chỉ được thêm dòng trên ô này.</t>
        </r>
      </text>
    </comment>
    <comment ref="F8" authorId="0">
      <text>
        <r>
          <rPr>
            <sz val="10"/>
            <rFont val="Arial"/>
            <family val="2"/>
          </rPr>
          <t>Ô chỉ tiêu có định dạng số. Đơn vị tính x 1 (hoặc %)
Dữ liệu động đầu vào hợp lệ khi chỉ được thêm dòng trên ô này.</t>
        </r>
      </text>
    </comment>
    <comment ref="A10" authorId="0">
      <text>
        <r>
          <rPr>
            <sz val="10"/>
            <rFont val="Arial"/>
            <family val="2"/>
          </rPr>
          <t>Ô chỉ tiêu có định dạng số. Đơn vị tính x 1 (hoặc %)
Dữ liệu động đầu vào hợp lệ khi chỉ được thêm dòng trên ô này.</t>
        </r>
      </text>
    </comment>
    <comment ref="B10" authorId="0">
      <text>
        <r>
          <rPr>
            <sz val="10"/>
            <rFont val="Arial"/>
            <family val="2"/>
          </rPr>
          <t>Ô chỉ tiêu có định dạng ký tự
Dữ liệu động đầu vào hợp lệ khi chỉ được thêm dòng trên ô này.</t>
        </r>
      </text>
    </comment>
    <comment ref="C10" authorId="0">
      <text>
        <r>
          <rPr>
            <sz val="10"/>
            <rFont val="Arial"/>
            <family val="2"/>
          </rPr>
          <t>Ô chỉ tiêu có định dạng số. Đơn vị tính x 1 (hoặc %)
Dữ liệu động đầu vào hợp lệ khi chỉ được thêm dòng trên ô này.</t>
        </r>
      </text>
    </comment>
    <comment ref="D10" authorId="0">
      <text>
        <r>
          <rPr>
            <sz val="10"/>
            <rFont val="Arial"/>
            <family val="2"/>
          </rPr>
          <t>Ô chỉ tiêu có định dạng số. Đơn vị tính x 1 (hoặc %)
Dữ liệu động đầu vào hợp lệ khi chỉ được thêm dòng trên ô này.</t>
        </r>
      </text>
    </comment>
    <comment ref="E10" authorId="0">
      <text>
        <r>
          <rPr>
            <sz val="10"/>
            <rFont val="Arial"/>
            <family val="2"/>
          </rPr>
          <t>Ô chỉ tiêu có định dạng số. Đơn vị tính x 1 (hoặc %)
Dữ liệu động đầu vào hợp lệ khi chỉ được thêm dòng trên ô này.</t>
        </r>
      </text>
    </comment>
    <comment ref="F10" authorId="0">
      <text>
        <r>
          <rPr>
            <sz val="10"/>
            <rFont val="Arial"/>
            <family val="2"/>
          </rPr>
          <t>Ô chỉ tiêu có định dạng số. Đơn vị tính x 1 (hoặc %)
Dữ liệu động đầu vào hợp lệ khi chỉ được thêm dòng trên ô này.</t>
        </r>
      </text>
    </comment>
    <comment ref="D11" authorId="0">
      <text>
        <r>
          <rPr>
            <sz val="10"/>
            <rFont val="Arial"/>
            <family val="2"/>
          </rPr>
          <t>Ô chỉ tiêu có định dạng số. Đơn vị tính x 1 (hoặc %)</t>
        </r>
      </text>
    </comment>
    <comment ref="E11" authorId="0">
      <text>
        <r>
          <rPr>
            <sz val="10"/>
            <rFont val="Arial"/>
            <family val="2"/>
          </rPr>
          <t>Ô chỉ tiêu có định dạng số. Đơn vị tính x 1 (hoặc %)</t>
        </r>
      </text>
    </comment>
    <comment ref="F11" authorId="0">
      <text>
        <r>
          <rPr>
            <sz val="10"/>
            <rFont val="Arial"/>
            <family val="2"/>
          </rPr>
          <t>Ô chỉ tiêu có định dạng số. Đơn vị tính x 1 (hoặc %)</t>
        </r>
      </text>
    </comment>
    <comment ref="A13" authorId="0">
      <text>
        <r>
          <rPr>
            <sz val="10"/>
            <rFont val="Arial"/>
            <family val="2"/>
          </rPr>
          <t>Ô chỉ tiêu có định dạng ký tự
Dữ liệu động đầu vào hợp lệ khi chỉ được thêm dòng trên ô này.</t>
        </r>
      </text>
    </comment>
    <comment ref="B13" authorId="0">
      <text>
        <r>
          <rPr>
            <sz val="10"/>
            <rFont val="Arial"/>
            <family val="2"/>
          </rPr>
          <t>Ô chỉ tiêu có định dạng ký tự
Dữ liệu động đầu vào hợp lệ khi chỉ được thêm dòng trên ô này.</t>
        </r>
      </text>
    </comment>
    <comment ref="C13" authorId="0">
      <text>
        <r>
          <rPr>
            <sz val="10"/>
            <rFont val="Arial"/>
            <family val="2"/>
          </rPr>
          <t>Ô chỉ tiêu có định dạng ký tự
Dữ liệu động đầu vào hợp lệ khi chỉ được thêm dòng trên ô này.</t>
        </r>
      </text>
    </comment>
    <comment ref="D13" authorId="0">
      <text>
        <r>
          <rPr>
            <sz val="10"/>
            <rFont val="Arial"/>
            <family val="2"/>
          </rPr>
          <t>Ô chỉ tiêu có định dạng số. Đơn vị tính x 1 (hoặc %)
Dữ liệu động đầu vào hợp lệ khi chỉ được thêm dòng trên ô này.</t>
        </r>
      </text>
    </comment>
    <comment ref="E13" authorId="0">
      <text>
        <r>
          <rPr>
            <sz val="10"/>
            <rFont val="Arial"/>
            <family val="2"/>
          </rPr>
          <t>Ô chỉ tiêu có định dạng số. Đơn vị tính x 1 (hoặc %)
Dữ liệu động đầu vào hợp lệ khi chỉ được thêm dòng trên ô này.</t>
        </r>
      </text>
    </comment>
    <comment ref="F13" authorId="0">
      <text>
        <r>
          <rPr>
            <sz val="10"/>
            <rFont val="Arial"/>
            <family val="2"/>
          </rPr>
          <t>Ô chỉ tiêu có định dạng số. Đơn vị tính x 1 (hoặc %)
Dữ liệu động đầu vào hợp lệ khi chỉ được thêm dòng trên ô này.</t>
        </r>
      </text>
    </comment>
    <comment ref="A15" authorId="0">
      <text>
        <r>
          <rPr>
            <sz val="10"/>
            <rFont val="Arial"/>
            <family val="2"/>
          </rPr>
          <t>Ô chỉ tiêu có định dạng số. Đơn vị tính x 1 (hoặc %)
Dữ liệu động đầu vào hợp lệ khi chỉ được thêm dòng trên ô này.</t>
        </r>
      </text>
    </comment>
    <comment ref="B15" authorId="0">
      <text>
        <r>
          <rPr>
            <sz val="10"/>
            <rFont val="Arial"/>
            <family val="2"/>
          </rPr>
          <t>Ô chỉ tiêu có định dạng ký tự
Dữ liệu động đầu vào hợp lệ khi chỉ được thêm dòng trên ô này.</t>
        </r>
      </text>
    </comment>
    <comment ref="C15" authorId="0">
      <text>
        <r>
          <rPr>
            <sz val="10"/>
            <rFont val="Arial"/>
            <family val="2"/>
          </rPr>
          <t>Ô chỉ tiêu có định dạng số. Đơn vị tính x 1 (hoặc %)
Dữ liệu động đầu vào hợp lệ khi chỉ được thêm dòng trên ô này.</t>
        </r>
      </text>
    </comment>
    <comment ref="D15" authorId="0">
      <text>
        <r>
          <rPr>
            <sz val="10"/>
            <rFont val="Arial"/>
            <family val="2"/>
          </rPr>
          <t>Ô chỉ tiêu có định dạng số. Đơn vị tính x 1 (hoặc %)
Dữ liệu động đầu vào hợp lệ khi chỉ được thêm dòng trên ô này.</t>
        </r>
      </text>
    </comment>
    <comment ref="E15" authorId="0">
      <text>
        <r>
          <rPr>
            <sz val="10"/>
            <rFont val="Arial"/>
            <family val="2"/>
          </rPr>
          <t>Ô chỉ tiêu có định dạng số. Đơn vị tính x 1 (hoặc %)
Dữ liệu động đầu vào hợp lệ khi chỉ được thêm dòng trên ô này.</t>
        </r>
      </text>
    </comment>
    <comment ref="F15" authorId="0">
      <text>
        <r>
          <rPr>
            <sz val="10"/>
            <rFont val="Arial"/>
            <family val="2"/>
          </rPr>
          <t>Ô chỉ tiêu có định dạng số. Đơn vị tính x 1 (hoặc %)
Dữ liệu động đầu vào hợp lệ khi chỉ được thêm dòng trên ô này.</t>
        </r>
      </text>
    </comment>
    <comment ref="D16" authorId="0">
      <text>
        <r>
          <rPr>
            <sz val="10"/>
            <rFont val="Arial"/>
            <family val="2"/>
          </rPr>
          <t>Ô chỉ tiêu có định dạng số. Đơn vị tính x 1 (hoặc %)</t>
        </r>
      </text>
    </comment>
    <comment ref="E16" authorId="0">
      <text>
        <r>
          <rPr>
            <sz val="10"/>
            <rFont val="Arial"/>
            <family val="2"/>
          </rPr>
          <t>Ô chỉ tiêu có định dạng số. Đơn vị tính x 1 (hoặc %)</t>
        </r>
      </text>
    </comment>
    <comment ref="F16" authorId="0">
      <text>
        <r>
          <rPr>
            <sz val="10"/>
            <rFont val="Arial"/>
            <family val="2"/>
          </rPr>
          <t>Ô chỉ tiêu có định dạng số. Đơn vị tính x 1 (hoặc %)</t>
        </r>
      </text>
    </comment>
    <comment ref="A18" authorId="0">
      <text>
        <r>
          <rPr>
            <sz val="10"/>
            <rFont val="Arial"/>
            <family val="2"/>
          </rPr>
          <t>Ô chỉ tiêu có định dạng số. Đơn vị tính x 1 (hoặc %)
Dữ liệu động đầu vào hợp lệ khi chỉ được thêm dòng trên ô này.</t>
        </r>
      </text>
    </comment>
    <comment ref="B18" authorId="0">
      <text>
        <r>
          <rPr>
            <sz val="10"/>
            <rFont val="Arial"/>
            <family val="2"/>
          </rPr>
          <t>Ô chỉ tiêu có định dạng ký tự
Dữ liệu động đầu vào hợp lệ khi chỉ được thêm dòng trên ô này.</t>
        </r>
      </text>
    </comment>
    <comment ref="C18" authorId="0">
      <text>
        <r>
          <rPr>
            <sz val="10"/>
            <rFont val="Arial"/>
            <family val="2"/>
          </rPr>
          <t>Ô chỉ tiêu có định dạng số. Đơn vị tính x 1 (hoặc %)
Dữ liệu động đầu vào hợp lệ khi chỉ được thêm dòng trên ô này.</t>
        </r>
      </text>
    </comment>
    <comment ref="D18" authorId="0">
      <text>
        <r>
          <rPr>
            <sz val="10"/>
            <rFont val="Arial"/>
            <family val="2"/>
          </rPr>
          <t>Ô chỉ tiêu có định dạng số. Đơn vị tính x 1 (hoặc %)
Dữ liệu động đầu vào hợp lệ khi chỉ được thêm dòng trên ô này.</t>
        </r>
      </text>
    </comment>
    <comment ref="E18" authorId="0">
      <text>
        <r>
          <rPr>
            <sz val="10"/>
            <rFont val="Arial"/>
            <family val="2"/>
          </rPr>
          <t>Ô chỉ tiêu có định dạng số. Đơn vị tính x 1 (hoặc %)
Dữ liệu động đầu vào hợp lệ khi chỉ được thêm dòng trên ô này.</t>
        </r>
      </text>
    </comment>
    <comment ref="F18" authorId="0">
      <text>
        <r>
          <rPr>
            <sz val="10"/>
            <rFont val="Arial"/>
            <family val="2"/>
          </rPr>
          <t>Ô chỉ tiêu có định dạng số. Đơn vị tính x 1 (hoặc %)
Dữ liệu động đầu vào hợp lệ khi chỉ được thêm dòng trên ô này.</t>
        </r>
      </text>
    </comment>
    <comment ref="D19" authorId="0">
      <text>
        <r>
          <rPr>
            <sz val="10"/>
            <rFont val="Arial"/>
            <family val="2"/>
          </rPr>
          <t>Ô chỉ tiêu có định dạng số. Đơn vị tính x 1 (hoặc %)</t>
        </r>
      </text>
    </comment>
    <comment ref="E19" authorId="0">
      <text>
        <r>
          <rPr>
            <sz val="10"/>
            <rFont val="Arial"/>
            <family val="2"/>
          </rPr>
          <t>Ô chỉ tiêu có định dạng số. Đơn vị tính x 1 (hoặc %)</t>
        </r>
      </text>
    </comment>
    <comment ref="F19" authorId="0">
      <text>
        <r>
          <rPr>
            <sz val="10"/>
            <rFont val="Arial"/>
            <family val="2"/>
          </rPr>
          <t>Ô chỉ tiêu có định dạng số. Đơn vị tính x 1 (hoặc %)</t>
        </r>
      </text>
    </comment>
    <comment ref="A21" authorId="0">
      <text>
        <r>
          <rPr>
            <sz val="10"/>
            <rFont val="Arial"/>
            <family val="2"/>
          </rPr>
          <t>Ô chỉ tiêu có định dạng ký tự
Dữ liệu động đầu vào hợp lệ khi chỉ được thêm dòng trên ô này.</t>
        </r>
      </text>
    </comment>
    <comment ref="B21" authorId="0">
      <text>
        <r>
          <rPr>
            <sz val="10"/>
            <rFont val="Arial"/>
            <family val="2"/>
          </rPr>
          <t>Ô chỉ tiêu có định dạng ký tự
Dữ liệu động đầu vào hợp lệ khi chỉ được thêm dòng trên ô này.</t>
        </r>
      </text>
    </comment>
    <comment ref="C21" authorId="0">
      <text>
        <r>
          <rPr>
            <sz val="10"/>
            <rFont val="Arial"/>
            <family val="2"/>
          </rPr>
          <t>Ô chỉ tiêu có định dạng ký tự
Dữ liệu động đầu vào hợp lệ khi chỉ được thêm dòng trên ô này.</t>
        </r>
      </text>
    </comment>
    <comment ref="D21" authorId="0">
      <text>
        <r>
          <rPr>
            <sz val="10"/>
            <rFont val="Arial"/>
            <family val="2"/>
          </rPr>
          <t>Ô chỉ tiêu có định dạng số. Đơn vị tính x 1 (hoặc %)
Dữ liệu động đầu vào hợp lệ khi chỉ được thêm dòng trên ô này.</t>
        </r>
      </text>
    </comment>
    <comment ref="E21" authorId="0">
      <text>
        <r>
          <rPr>
            <sz val="10"/>
            <rFont val="Arial"/>
            <family val="2"/>
          </rPr>
          <t>Ô chỉ tiêu có định dạng số. Đơn vị tính x 1 (hoặc %)
Dữ liệu động đầu vào hợp lệ khi chỉ được thêm dòng trên ô này.</t>
        </r>
      </text>
    </comment>
    <comment ref="F21" authorId="0">
      <text>
        <r>
          <rPr>
            <sz val="10"/>
            <rFont val="Arial"/>
            <family val="2"/>
          </rPr>
          <t>Ô chỉ tiêu có định dạng số. Đơn vị tính x 1 (hoặc %)
Dữ liệu động đầu vào hợp lệ khi chỉ được thêm dòng trên ô này.</t>
        </r>
      </text>
    </comment>
    <comment ref="A23" authorId="0">
      <text>
        <r>
          <rPr>
            <sz val="10"/>
            <rFont val="Arial"/>
            <family val="2"/>
          </rPr>
          <t>Ô chỉ tiêu có định dạng số. Đơn vị tính x 1 (hoặc %)
Dữ liệu động đầu vào hợp lệ khi chỉ được thêm dòng trên ô này.</t>
        </r>
      </text>
    </comment>
    <comment ref="B23" authorId="0">
      <text>
        <r>
          <rPr>
            <sz val="10"/>
            <rFont val="Arial"/>
            <family val="2"/>
          </rPr>
          <t>Ô chỉ tiêu có định dạng ký tự
Dữ liệu động đầu vào hợp lệ khi chỉ được thêm dòng trên ô này.</t>
        </r>
      </text>
    </comment>
    <comment ref="C23" authorId="0">
      <text>
        <r>
          <rPr>
            <sz val="10"/>
            <rFont val="Arial"/>
            <family val="2"/>
          </rPr>
          <t>Ô chỉ tiêu có định dạng số. Đơn vị tính x 1 (hoặc %)
Dữ liệu động đầu vào hợp lệ khi chỉ được thêm dòng trên ô này.</t>
        </r>
      </text>
    </comment>
    <comment ref="D23" authorId="0">
      <text>
        <r>
          <rPr>
            <sz val="10"/>
            <rFont val="Arial"/>
            <family val="2"/>
          </rPr>
          <t>Ô chỉ tiêu có định dạng số. Đơn vị tính x 1 (hoặc %)
Dữ liệu động đầu vào hợp lệ khi chỉ được thêm dòng trên ô này.</t>
        </r>
      </text>
    </comment>
    <comment ref="E23" authorId="0">
      <text>
        <r>
          <rPr>
            <sz val="10"/>
            <rFont val="Arial"/>
            <family val="2"/>
          </rPr>
          <t>Ô chỉ tiêu có định dạng số. Đơn vị tính x 1 (hoặc %)
Dữ liệu động đầu vào hợp lệ khi chỉ được thêm dòng trên ô này.</t>
        </r>
      </text>
    </comment>
    <comment ref="F23" authorId="0">
      <text>
        <r>
          <rPr>
            <sz val="10"/>
            <rFont val="Arial"/>
            <family val="2"/>
          </rPr>
          <t>Ô chỉ tiêu có định dạng số. Đơn vị tính x 1 (hoặc %)
Dữ liệu động đầu vào hợp lệ khi chỉ được thêm dòng trên ô này.</t>
        </r>
      </text>
    </comment>
    <comment ref="D24" authorId="0">
      <text>
        <r>
          <rPr>
            <sz val="10"/>
            <rFont val="Arial"/>
            <family val="2"/>
          </rPr>
          <t>Ô chỉ tiêu có định dạng số. Đơn vị tính x 1 (hoặc %)</t>
        </r>
      </text>
    </comment>
    <comment ref="E24" authorId="0">
      <text>
        <r>
          <rPr>
            <sz val="10"/>
            <rFont val="Arial"/>
            <family val="2"/>
          </rPr>
          <t>Ô chỉ tiêu có định dạng số. Đơn vị tính x 1 (hoặc %)</t>
        </r>
      </text>
    </comment>
    <comment ref="F24" authorId="0">
      <text>
        <r>
          <rPr>
            <sz val="10"/>
            <rFont val="Arial"/>
            <family val="2"/>
          </rPr>
          <t>Ô chỉ tiêu có định dạng số. Đơn vị tính x 1 (hoặc %)</t>
        </r>
      </text>
    </comment>
    <comment ref="A26" authorId="0">
      <text>
        <r>
          <rPr>
            <sz val="10"/>
            <rFont val="Arial"/>
            <family val="2"/>
          </rPr>
          <t>Ô chỉ tiêu có định dạng số. Đơn vị tính x 1 (hoặc %)
Dữ liệu động đầu vào hợp lệ khi chỉ được thêm dòng trên ô này.</t>
        </r>
      </text>
    </comment>
    <comment ref="B26" authorId="0">
      <text>
        <r>
          <rPr>
            <sz val="10"/>
            <rFont val="Arial"/>
            <family val="2"/>
          </rPr>
          <t>Ô chỉ tiêu có định dạng ký tự
Dữ liệu động đầu vào hợp lệ khi chỉ được thêm dòng trên ô này.</t>
        </r>
      </text>
    </comment>
    <comment ref="C26" authorId="0">
      <text>
        <r>
          <rPr>
            <sz val="10"/>
            <rFont val="Arial"/>
            <family val="2"/>
          </rPr>
          <t>Ô chỉ tiêu có định dạng số. Đơn vị tính x 1 (hoặc %)
Dữ liệu động đầu vào hợp lệ khi chỉ được thêm dòng trên ô này.</t>
        </r>
      </text>
    </comment>
    <comment ref="D26" authorId="0">
      <text>
        <r>
          <rPr>
            <sz val="10"/>
            <rFont val="Arial"/>
            <family val="2"/>
          </rPr>
          <t>Ô chỉ tiêu có định dạng số. Đơn vị tính x 1 (hoặc %)
Dữ liệu động đầu vào hợp lệ khi chỉ được thêm dòng trên ô này.</t>
        </r>
      </text>
    </comment>
    <comment ref="E26" authorId="0">
      <text>
        <r>
          <rPr>
            <sz val="10"/>
            <rFont val="Arial"/>
            <family val="2"/>
          </rPr>
          <t>Ô chỉ tiêu có định dạng số. Đơn vị tính x 1 (hoặc %)
Dữ liệu động đầu vào hợp lệ khi chỉ được thêm dòng trên ô này.</t>
        </r>
      </text>
    </comment>
    <comment ref="F26" authorId="0">
      <text>
        <r>
          <rPr>
            <sz val="10"/>
            <rFont val="Arial"/>
            <family val="2"/>
          </rPr>
          <t>Ô chỉ tiêu có định dạng số. Đơn vị tính x 1 (hoặc %)
Dữ liệu động đầu vào hợp lệ khi chỉ được thêm dòng trên ô này.</t>
        </r>
      </text>
    </comment>
    <comment ref="D27" authorId="0">
      <text>
        <r>
          <rPr>
            <sz val="10"/>
            <rFont val="Arial"/>
            <family val="2"/>
          </rPr>
          <t>Ô chỉ tiêu có định dạng số. Đơn vị tính x 1 (hoặc %)</t>
        </r>
      </text>
    </comment>
    <comment ref="E27" authorId="0">
      <text>
        <r>
          <rPr>
            <sz val="10"/>
            <rFont val="Arial"/>
            <family val="2"/>
          </rPr>
          <t>Ô chỉ tiêu có định dạng số. Đơn vị tính x 1 (hoặc %)</t>
        </r>
      </text>
    </comment>
    <comment ref="F27" authorId="0">
      <text>
        <r>
          <rPr>
            <sz val="10"/>
            <rFont val="Arial"/>
            <family val="2"/>
          </rPr>
          <t>Ô chỉ tiêu có định dạng số. Đơn vị tính x 1 (hoặc %)</t>
        </r>
      </text>
    </comment>
    <comment ref="A29" authorId="0">
      <text>
        <r>
          <rPr>
            <sz val="10"/>
            <rFont val="Arial"/>
            <family val="2"/>
          </rPr>
          <t>Ô chỉ tiêu có định dạng số. Đơn vị tính x 1 (hoặc %)
Dữ liệu động đầu vào hợp lệ khi chỉ được thêm dòng trên ô này.</t>
        </r>
      </text>
    </comment>
    <comment ref="B29" authorId="0">
      <text>
        <r>
          <rPr>
            <sz val="10"/>
            <rFont val="Arial"/>
            <family val="2"/>
          </rPr>
          <t>Ô chỉ tiêu có định dạng ký tự
Dữ liệu động đầu vào hợp lệ khi chỉ được thêm dòng trên ô này.</t>
        </r>
      </text>
    </comment>
    <comment ref="C29" authorId="0">
      <text>
        <r>
          <rPr>
            <sz val="10"/>
            <rFont val="Arial"/>
            <family val="2"/>
          </rPr>
          <t>Ô chỉ tiêu có định dạng số. Đơn vị tính x 1 (hoặc %)
Dữ liệu động đầu vào hợp lệ khi chỉ được thêm dòng trên ô này.</t>
        </r>
      </text>
    </comment>
    <comment ref="D29" authorId="0">
      <text>
        <r>
          <rPr>
            <sz val="10"/>
            <rFont val="Arial"/>
            <family val="2"/>
          </rPr>
          <t>Ô chỉ tiêu có định dạng số. Đơn vị tính x 1 (hoặc %)
Dữ liệu động đầu vào hợp lệ khi chỉ được thêm dòng trên ô này.</t>
        </r>
      </text>
    </comment>
    <comment ref="E29" authorId="0">
      <text>
        <r>
          <rPr>
            <sz val="10"/>
            <rFont val="Arial"/>
            <family val="2"/>
          </rPr>
          <t>Ô chỉ tiêu có định dạng số. Đơn vị tính x 1 (hoặc %)
Dữ liệu động đầu vào hợp lệ khi chỉ được thêm dòng trên ô này.</t>
        </r>
      </text>
    </comment>
    <comment ref="F29" authorId="0">
      <text>
        <r>
          <rPr>
            <sz val="10"/>
            <rFont val="Arial"/>
            <family val="2"/>
          </rPr>
          <t>Ô chỉ tiêu có định dạng số. Đơn vị tính x 1 (hoặc %)
Dữ liệu động đầu vào hợp lệ khi chỉ được thêm dòng trên ô này.</t>
        </r>
      </text>
    </comment>
    <comment ref="D30" authorId="0">
      <text>
        <r>
          <rPr>
            <sz val="10"/>
            <rFont val="Arial"/>
            <family val="2"/>
          </rPr>
          <t>Ô chỉ tiêu có định dạng số. Đơn vị tính x 1 (hoặc %)</t>
        </r>
      </text>
    </comment>
    <comment ref="E30" authorId="0">
      <text>
        <r>
          <rPr>
            <sz val="10"/>
            <rFont val="Arial"/>
            <family val="2"/>
          </rPr>
          <t>Ô chỉ tiêu có định dạng số. Đơn vị tính x 1 (hoặc %)</t>
        </r>
      </text>
    </comment>
    <comment ref="F30" authorId="0">
      <text>
        <r>
          <rPr>
            <sz val="10"/>
            <rFont val="Arial"/>
            <family val="2"/>
          </rPr>
          <t>Ô chỉ tiêu có định dạng số. Đơn vị tính x 1 (hoặc %)</t>
        </r>
      </text>
    </comment>
    <comment ref="D31" authorId="0">
      <text>
        <r>
          <rPr>
            <sz val="10"/>
            <rFont val="Arial"/>
            <family val="2"/>
          </rPr>
          <t>Ô chỉ tiêu có định dạng số. Đơn vị tính x 1 (hoặc %)</t>
        </r>
      </text>
    </comment>
    <comment ref="E31" authorId="0">
      <text>
        <r>
          <rPr>
            <sz val="10"/>
            <rFont val="Arial"/>
            <family val="2"/>
          </rPr>
          <t>Ô chỉ tiêu có định dạng số. Đơn vị tính x 1 (hoặc %)</t>
        </r>
      </text>
    </comment>
    <comment ref="F31" authorId="0">
      <text>
        <r>
          <rPr>
            <sz val="10"/>
            <rFont val="Arial"/>
            <family val="2"/>
          </rPr>
          <t>Ô chỉ tiêu có định dạng số. Đơn vị tính x 1 (hoặc %)</t>
        </r>
      </text>
    </comment>
    <comment ref="D32" authorId="0">
      <text>
        <r>
          <rPr>
            <sz val="10"/>
            <rFont val="Arial"/>
            <family val="2"/>
          </rPr>
          <t>Ô chỉ tiêu có định dạng số. Đơn vị tính x 1 (hoặc %)</t>
        </r>
      </text>
    </comment>
    <comment ref="E32" authorId="0">
      <text>
        <r>
          <rPr>
            <sz val="10"/>
            <rFont val="Arial"/>
            <family val="2"/>
          </rPr>
          <t>Ô chỉ tiêu có định dạng số. Đơn vị tính x 1 (hoặc %)</t>
        </r>
      </text>
    </comment>
    <comment ref="F32" authorId="0">
      <text>
        <r>
          <rPr>
            <sz val="10"/>
            <rFont val="Arial"/>
            <family val="2"/>
          </rPr>
          <t>Ô chỉ tiêu có định dạng số. Đơn vị tính x 1 (hoặc %)</t>
        </r>
      </text>
    </comment>
    <comment ref="A34" authorId="0">
      <text>
        <r>
          <rPr>
            <sz val="10"/>
            <rFont val="Arial"/>
            <family val="2"/>
          </rPr>
          <t>Ô chỉ tiêu có định dạng ký tự
Dữ liệu động đầu vào hợp lệ khi chỉ được thêm dòng trên ô này.</t>
        </r>
      </text>
    </comment>
    <comment ref="B34" authorId="0">
      <text>
        <r>
          <rPr>
            <sz val="10"/>
            <rFont val="Arial"/>
            <family val="2"/>
          </rPr>
          <t>Ô chỉ tiêu có định dạng ký tự
Dữ liệu động đầu vào hợp lệ khi chỉ được thêm dòng trên ô này.</t>
        </r>
      </text>
    </comment>
    <comment ref="C34" authorId="0">
      <text>
        <r>
          <rPr>
            <sz val="10"/>
            <rFont val="Arial"/>
            <family val="2"/>
          </rPr>
          <t>Ô chỉ tiêu có định dạng ký tự
Dữ liệu động đầu vào hợp lệ khi chỉ được thêm dòng trên ô này.</t>
        </r>
      </text>
    </comment>
    <comment ref="D34" authorId="0">
      <text>
        <r>
          <rPr>
            <sz val="10"/>
            <rFont val="Arial"/>
            <family val="2"/>
          </rPr>
          <t>Ô chỉ tiêu có định dạng số. Đơn vị tính x 1 (hoặc %)
Dữ liệu động đầu vào hợp lệ khi chỉ được thêm dòng trên ô này.</t>
        </r>
      </text>
    </comment>
    <comment ref="E34" authorId="0">
      <text>
        <r>
          <rPr>
            <sz val="10"/>
            <rFont val="Arial"/>
            <family val="2"/>
          </rPr>
          <t>Ô chỉ tiêu có định dạng số. Đơn vị tính x 1 (hoặc %)
Dữ liệu động đầu vào hợp lệ khi chỉ được thêm dòng trên ô này.</t>
        </r>
      </text>
    </comment>
    <comment ref="F34" authorId="0">
      <text>
        <r>
          <rPr>
            <sz val="10"/>
            <rFont val="Arial"/>
            <family val="2"/>
          </rPr>
          <t>Ô chỉ tiêu có định dạng số. Đơn vị tính x 1 (hoặc %)
Dữ liệu động đầu vào hợp lệ khi chỉ được thêm dòng trên ô này.</t>
        </r>
      </text>
    </comment>
    <comment ref="A36" authorId="0">
      <text>
        <r>
          <rPr>
            <sz val="10"/>
            <rFont val="Arial"/>
            <family val="2"/>
          </rPr>
          <t>Ô chỉ tiêu có định dạng số. Đơn vị tính x 1 (hoặc %)
Dữ liệu động đầu vào hợp lệ khi chỉ được thêm dòng trên ô này.</t>
        </r>
      </text>
    </comment>
    <comment ref="B36" authorId="0">
      <text>
        <r>
          <rPr>
            <sz val="10"/>
            <rFont val="Arial"/>
            <family val="2"/>
          </rPr>
          <t>Ô chỉ tiêu có định dạng ký tự
Dữ liệu động đầu vào hợp lệ khi chỉ được thêm dòng trên ô này.</t>
        </r>
      </text>
    </comment>
    <comment ref="C36" authorId="0">
      <text>
        <r>
          <rPr>
            <sz val="10"/>
            <rFont val="Arial"/>
            <family val="2"/>
          </rPr>
          <t>Ô chỉ tiêu có định dạng số. Đơn vị tính x 1 (hoặc %)
Dữ liệu động đầu vào hợp lệ khi chỉ được thêm dòng trên ô này.</t>
        </r>
      </text>
    </comment>
    <comment ref="D36" authorId="0">
      <text>
        <r>
          <rPr>
            <sz val="10"/>
            <rFont val="Arial"/>
            <family val="2"/>
          </rPr>
          <t>Ô chỉ tiêu có định dạng số. Đơn vị tính x 1 (hoặc %)
Dữ liệu động đầu vào hợp lệ khi chỉ được thêm dòng trên ô này.</t>
        </r>
      </text>
    </comment>
    <comment ref="E36" authorId="0">
      <text>
        <r>
          <rPr>
            <sz val="10"/>
            <rFont val="Arial"/>
            <family val="2"/>
          </rPr>
          <t>Ô chỉ tiêu có định dạng số. Đơn vị tính x 1 (hoặc %)
Dữ liệu động đầu vào hợp lệ khi chỉ được thêm dòng trên ô này.</t>
        </r>
      </text>
    </comment>
    <comment ref="F36" authorId="0">
      <text>
        <r>
          <rPr>
            <sz val="10"/>
            <rFont val="Arial"/>
            <family val="2"/>
          </rPr>
          <t>Ô chỉ tiêu có định dạng số. Đơn vị tính x 1 (hoặc %)
Dữ liệu động đầu vào hợp lệ khi chỉ được thêm dòng trên ô này.</t>
        </r>
      </text>
    </comment>
    <comment ref="D37" authorId="0">
      <text>
        <r>
          <rPr>
            <sz val="10"/>
            <rFont val="Arial"/>
            <family val="2"/>
          </rPr>
          <t>Ô chỉ tiêu có định dạng số. Đơn vị tính x 1 (hoặc %)</t>
        </r>
      </text>
    </comment>
    <comment ref="E37" authorId="0">
      <text>
        <r>
          <rPr>
            <sz val="10"/>
            <rFont val="Arial"/>
            <family val="2"/>
          </rPr>
          <t>Ô chỉ tiêu có định dạng số. Đơn vị tính x 1 (hoặc %)</t>
        </r>
      </text>
    </comment>
    <comment ref="F37" authorId="0">
      <text>
        <r>
          <rPr>
            <sz val="10"/>
            <rFont val="Arial"/>
            <family val="2"/>
          </rPr>
          <t>Ô chỉ tiêu có định dạng số. Đơn vị tính x 1 (hoặc %)</t>
        </r>
      </text>
    </comment>
    <comment ref="A39" authorId="0">
      <text>
        <r>
          <rPr>
            <sz val="10"/>
            <rFont val="Arial"/>
            <family val="2"/>
          </rPr>
          <t>Ô chỉ tiêu có định dạng số. Đơn vị tính x 1 (hoặc %)
Dữ liệu động đầu vào hợp lệ khi chỉ được thêm dòng trên ô này.</t>
        </r>
      </text>
    </comment>
    <comment ref="B39" authorId="0">
      <text>
        <r>
          <rPr>
            <sz val="10"/>
            <rFont val="Arial"/>
            <family val="2"/>
          </rPr>
          <t>Ô chỉ tiêu có định dạng ký tự
Dữ liệu động đầu vào hợp lệ khi chỉ được thêm dòng trên ô này.</t>
        </r>
      </text>
    </comment>
    <comment ref="C39" authorId="0">
      <text>
        <r>
          <rPr>
            <sz val="10"/>
            <rFont val="Arial"/>
            <family val="2"/>
          </rPr>
          <t>Ô chỉ tiêu có định dạng số. Đơn vị tính x 1 (hoặc %)
Dữ liệu động đầu vào hợp lệ khi chỉ được thêm dòng trên ô này.</t>
        </r>
      </text>
    </comment>
    <comment ref="D39" authorId="0">
      <text>
        <r>
          <rPr>
            <sz val="10"/>
            <rFont val="Arial"/>
            <family val="2"/>
          </rPr>
          <t>Ô chỉ tiêu có định dạng số. Đơn vị tính x 1 (hoặc %)
Dữ liệu động đầu vào hợp lệ khi chỉ được thêm dòng trên ô này.</t>
        </r>
      </text>
    </comment>
    <comment ref="E39" authorId="0">
      <text>
        <r>
          <rPr>
            <sz val="10"/>
            <rFont val="Arial"/>
            <family val="2"/>
          </rPr>
          <t>Ô chỉ tiêu có định dạng số. Đơn vị tính x 1 (hoặc %)
Dữ liệu động đầu vào hợp lệ khi chỉ được thêm dòng trên ô này.</t>
        </r>
      </text>
    </comment>
    <comment ref="F39" authorId="0">
      <text>
        <r>
          <rPr>
            <sz val="10"/>
            <rFont val="Arial"/>
            <family val="2"/>
          </rPr>
          <t>Ô chỉ tiêu có định dạng số. Đơn vị tính x 1 (hoặc %)
Dữ liệu động đầu vào hợp lệ khi chỉ được thêm dòng trên ô này.</t>
        </r>
      </text>
    </comment>
    <comment ref="D40" authorId="0">
      <text>
        <r>
          <rPr>
            <sz val="10"/>
            <rFont val="Arial"/>
            <family val="2"/>
          </rPr>
          <t>Ô chỉ tiêu có định dạng số. Đơn vị tính x 1 (hoặc %)</t>
        </r>
      </text>
    </comment>
    <comment ref="E40" authorId="0">
      <text>
        <r>
          <rPr>
            <sz val="10"/>
            <rFont val="Arial"/>
            <family val="2"/>
          </rPr>
          <t>Ô chỉ tiêu có định dạng số. Đơn vị tính x 1 (hoặc %)</t>
        </r>
      </text>
    </comment>
    <comment ref="F40" authorId="0">
      <text>
        <r>
          <rPr>
            <sz val="10"/>
            <rFont val="Arial"/>
            <family val="2"/>
          </rPr>
          <t>Ô chỉ tiêu có định dạng số. Đơn vị tính x 1 (hoặc %)</t>
        </r>
      </text>
    </comment>
    <comment ref="D41" authorId="0">
      <text>
        <r>
          <rPr>
            <sz val="10"/>
            <rFont val="Arial"/>
            <family val="2"/>
          </rPr>
          <t>Ô chỉ tiêu có định dạng số. Đơn vị tính x 1 (hoặc %)</t>
        </r>
      </text>
    </comment>
    <comment ref="E41" authorId="0">
      <text>
        <r>
          <rPr>
            <sz val="10"/>
            <rFont val="Arial"/>
            <family val="2"/>
          </rPr>
          <t>Ô chỉ tiêu có định dạng số. Đơn vị tính x 1 (hoặc %)</t>
        </r>
      </text>
    </comment>
    <comment ref="F41" authorId="0">
      <text>
        <r>
          <rPr>
            <sz val="10"/>
            <rFont val="Arial"/>
            <family val="2"/>
          </rPr>
          <t>Ô chỉ tiêu có định dạng số. Đơn vị tính x 1 (hoặc %)</t>
        </r>
      </text>
    </comment>
    <comment ref="D42" authorId="0">
      <text>
        <r>
          <rPr>
            <sz val="10"/>
            <rFont val="Arial"/>
            <family val="2"/>
          </rPr>
          <t>Ô chỉ tiêu có định dạng số. Đơn vị tính x 1 (hoặc %)</t>
        </r>
      </text>
    </comment>
    <comment ref="E42" authorId="0">
      <text>
        <r>
          <rPr>
            <sz val="10"/>
            <rFont val="Arial"/>
            <family val="2"/>
          </rPr>
          <t>Ô chỉ tiêu có định dạng số. Đơn vị tính x 1 (hoặc %)</t>
        </r>
      </text>
    </comment>
    <comment ref="F42" authorId="0">
      <text>
        <r>
          <rPr>
            <sz val="10"/>
            <rFont val="Arial"/>
            <family val="2"/>
          </rPr>
          <t>Ô chỉ tiêu có định dạng số. Đơn vị tính x 1 (hoặc %)</t>
        </r>
      </text>
    </comment>
    <comment ref="D43" authorId="0">
      <text>
        <r>
          <rPr>
            <sz val="10"/>
            <rFont val="Arial"/>
            <family val="2"/>
          </rPr>
          <t>Ô chỉ tiêu có định dạng số. Đơn vị tính x 1 (hoặc %)</t>
        </r>
      </text>
    </comment>
    <comment ref="E43" authorId="0">
      <text>
        <r>
          <rPr>
            <sz val="10"/>
            <rFont val="Arial"/>
            <family val="2"/>
          </rPr>
          <t>Ô chỉ tiêu có định dạng số. Đơn vị tính x 1 (hoặc %)</t>
        </r>
      </text>
    </comment>
    <comment ref="F43" authorId="0">
      <text>
        <r>
          <rPr>
            <sz val="10"/>
            <rFont val="Arial"/>
            <family val="2"/>
          </rPr>
          <t>Ô chỉ tiêu có định dạng số. Đơn vị tính x 1 (hoặc %)</t>
        </r>
      </text>
    </comment>
  </commentList>
</comments>
</file>

<file path=xl/comments5.xml><?xml version="1.0" encoding="utf-8"?>
<comments xmlns="http://schemas.openxmlformats.org/spreadsheetml/2006/main">
  <authors>
    <author/>
  </authors>
  <commentList>
    <comment ref="D2" authorId="0">
      <text>
        <r>
          <rPr>
            <sz val="10"/>
            <rFont val="Arial"/>
            <family val="2"/>
          </rPr>
          <t>Ô chỉ tiêu có định dạng số. Đơn vị tính x 1 (hoặc %)</t>
        </r>
      </text>
    </comment>
    <comment ref="E2" authorId="0">
      <text>
        <r>
          <rPr>
            <sz val="10"/>
            <rFont val="Arial"/>
            <family val="2"/>
          </rPr>
          <t>Ô chỉ tiêu có định dạng số. Đơn vị tính x 1 (hoặc %)</t>
        </r>
      </text>
    </comment>
    <comment ref="F2" authorId="0">
      <text>
        <r>
          <rPr>
            <sz val="10"/>
            <rFont val="Arial"/>
            <family val="2"/>
          </rPr>
          <t>Ô chỉ tiêu có định dạng số. Đơn vị tính x 1 (hoặc %)</t>
        </r>
      </text>
    </comment>
    <comment ref="D3" authorId="0">
      <text>
        <r>
          <rPr>
            <sz val="10"/>
            <rFont val="Arial"/>
            <family val="2"/>
          </rPr>
          <t>Ô chỉ tiêu có định dạng số. Đơn vị tính x 1 (hoặc %)</t>
        </r>
      </text>
    </comment>
    <comment ref="E3" authorId="0">
      <text>
        <r>
          <rPr>
            <sz val="10"/>
            <rFont val="Arial"/>
            <family val="2"/>
          </rPr>
          <t>Ô chỉ tiêu có định dạng số. Đơn vị tính x 1 (hoặc %)</t>
        </r>
      </text>
    </comment>
    <comment ref="F3" authorId="0">
      <text>
        <r>
          <rPr>
            <sz val="10"/>
            <rFont val="Arial"/>
            <family val="2"/>
          </rPr>
          <t>Ô chỉ tiêu có định dạng số. Đơn vị tính x 1 (hoặc %)</t>
        </r>
      </text>
    </comment>
    <comment ref="A5" authorId="0">
      <text>
        <r>
          <rPr>
            <sz val="10"/>
            <rFont val="Arial"/>
            <family val="2"/>
          </rPr>
          <t>Ô chỉ tiêu có định dạng ký tự
Dữ liệu động đầu vào hợp lệ khi chỉ được thêm dòng trên ô này.</t>
        </r>
      </text>
    </comment>
    <comment ref="B5" authorId="0">
      <text>
        <r>
          <rPr>
            <sz val="10"/>
            <rFont val="Arial"/>
            <family val="2"/>
          </rPr>
          <t>Ô chỉ tiêu có định dạng ký tự
Dữ liệu động đầu vào hợp lệ khi chỉ được thêm dòng trên ô này.</t>
        </r>
      </text>
    </comment>
    <comment ref="C5" authorId="0">
      <text>
        <r>
          <rPr>
            <sz val="10"/>
            <rFont val="Arial"/>
            <family val="2"/>
          </rPr>
          <t>Ô chỉ tiêu có định dạng ký tự
Dữ liệu động đầu vào hợp lệ khi chỉ được thêm dòng trên ô này.</t>
        </r>
      </text>
    </comment>
    <comment ref="D5" authorId="0">
      <text>
        <r>
          <rPr>
            <sz val="10"/>
            <rFont val="Arial"/>
            <family val="2"/>
          </rPr>
          <t>Ô chỉ tiêu có định dạng số. Đơn vị tính x 1 (hoặc %)
Dữ liệu động đầu vào hợp lệ khi chỉ được thêm dòng trên ô này.</t>
        </r>
      </text>
    </comment>
    <comment ref="E5" authorId="0">
      <text>
        <r>
          <rPr>
            <sz val="10"/>
            <rFont val="Arial"/>
            <family val="2"/>
          </rPr>
          <t>Ô chỉ tiêu có định dạng số. Đơn vị tính x 1 (hoặc %)
Dữ liệu động đầu vào hợp lệ khi chỉ được thêm dòng trên ô này.</t>
        </r>
      </text>
    </comment>
    <comment ref="F5" authorId="0">
      <text>
        <r>
          <rPr>
            <sz val="10"/>
            <rFont val="Arial"/>
            <family val="2"/>
          </rPr>
          <t>Ô chỉ tiêu có định dạng số. Đơn vị tính x 1 (hoặc %)
Dữ liệu động đầu vào hợp lệ khi chỉ được thêm dòng trên ô này.</t>
        </r>
      </text>
    </comment>
    <comment ref="A7" authorId="0">
      <text>
        <r>
          <rPr>
            <sz val="10"/>
            <rFont val="Arial"/>
            <family val="2"/>
          </rPr>
          <t>Ô chỉ tiêu có định dạng ký tự
Dữ liệu động đầu vào hợp lệ khi chỉ được thêm dòng trên ô này.</t>
        </r>
      </text>
    </comment>
    <comment ref="B7" authorId="0">
      <text>
        <r>
          <rPr>
            <sz val="10"/>
            <rFont val="Arial"/>
            <family val="2"/>
          </rPr>
          <t>Ô chỉ tiêu có định dạng ký tự
Dữ liệu động đầu vào hợp lệ khi chỉ được thêm dòng trên ô này.</t>
        </r>
      </text>
    </comment>
    <comment ref="C7" authorId="0">
      <text>
        <r>
          <rPr>
            <sz val="10"/>
            <rFont val="Arial"/>
            <family val="2"/>
          </rPr>
          <t>Ô chỉ tiêu có định dạng ký tự
Dữ liệu động đầu vào hợp lệ khi chỉ được thêm dòng trên ô này.</t>
        </r>
      </text>
    </comment>
    <comment ref="D7" authorId="0">
      <text>
        <r>
          <rPr>
            <sz val="10"/>
            <rFont val="Arial"/>
            <family val="2"/>
          </rPr>
          <t>Ô chỉ tiêu có định dạng số. Đơn vị tính x 1 (hoặc %)
Dữ liệu động đầu vào hợp lệ khi chỉ được thêm dòng trên ô này.</t>
        </r>
      </text>
    </comment>
    <comment ref="E7" authorId="0">
      <text>
        <r>
          <rPr>
            <sz val="10"/>
            <rFont val="Arial"/>
            <family val="2"/>
          </rPr>
          <t>Ô chỉ tiêu có định dạng số. Đơn vị tính x 1 (hoặc %)
Dữ liệu động đầu vào hợp lệ khi chỉ được thêm dòng trên ô này.</t>
        </r>
      </text>
    </comment>
    <comment ref="F7" authorId="0">
      <text>
        <r>
          <rPr>
            <sz val="10"/>
            <rFont val="Arial"/>
            <family val="2"/>
          </rPr>
          <t>Ô chỉ tiêu có định dạng số. Đơn vị tính x 1 (hoặc %)
Dữ liệu động đầu vào hợp lệ khi chỉ được thêm dòng trên ô này.</t>
        </r>
      </text>
    </comment>
    <comment ref="A9" authorId="0">
      <text>
        <r>
          <rPr>
            <sz val="10"/>
            <rFont val="Arial"/>
            <family val="2"/>
          </rPr>
          <t>Ô chỉ tiêu có định dạng ký tự
Dữ liệu động đầu vào hợp lệ khi chỉ được thêm dòng trên ô này.</t>
        </r>
      </text>
    </comment>
    <comment ref="B9" authorId="0">
      <text>
        <r>
          <rPr>
            <sz val="10"/>
            <rFont val="Arial"/>
            <family val="2"/>
          </rPr>
          <t>Ô chỉ tiêu có định dạng ký tự
Dữ liệu động đầu vào hợp lệ khi chỉ được thêm dòng trên ô này.</t>
        </r>
      </text>
    </comment>
    <comment ref="C9" authorId="0">
      <text>
        <r>
          <rPr>
            <sz val="10"/>
            <rFont val="Arial"/>
            <family val="2"/>
          </rPr>
          <t>Ô chỉ tiêu có định dạng ký tự
Dữ liệu động đầu vào hợp lệ khi chỉ được thêm dòng trên ô này.</t>
        </r>
      </text>
    </comment>
    <comment ref="D9" authorId="0">
      <text>
        <r>
          <rPr>
            <sz val="10"/>
            <rFont val="Arial"/>
            <family val="2"/>
          </rPr>
          <t>Ô chỉ tiêu có định dạng số. Đơn vị tính x 1 (hoặc %)
Dữ liệu động đầu vào hợp lệ khi chỉ được thêm dòng trên ô này.</t>
        </r>
      </text>
    </comment>
    <comment ref="E9" authorId="0">
      <text>
        <r>
          <rPr>
            <sz val="10"/>
            <rFont val="Arial"/>
            <family val="2"/>
          </rPr>
          <t>Ô chỉ tiêu có định dạng số. Đơn vị tính x 1 (hoặc %)
Dữ liệu động đầu vào hợp lệ khi chỉ được thêm dòng trên ô này.</t>
        </r>
      </text>
    </comment>
    <comment ref="F9" authorId="0">
      <text>
        <r>
          <rPr>
            <sz val="10"/>
            <rFont val="Arial"/>
            <family val="2"/>
          </rPr>
          <t>Ô chỉ tiêu có định dạng số. Đơn vị tính x 1 (hoặc %)
Dữ liệu động đầu vào hợp lệ khi chỉ được thêm dòng trên ô này.</t>
        </r>
      </text>
    </comment>
    <comment ref="A11" authorId="0">
      <text>
        <r>
          <rPr>
            <sz val="10"/>
            <rFont val="Arial"/>
            <family val="2"/>
          </rPr>
          <t>Ô chỉ tiêu có định dạng ký tự
Dữ liệu động đầu vào hợp lệ khi chỉ được thêm dòng trên ô này.</t>
        </r>
      </text>
    </comment>
    <comment ref="B11" authorId="0">
      <text>
        <r>
          <rPr>
            <sz val="10"/>
            <rFont val="Arial"/>
            <family val="2"/>
          </rPr>
          <t>Ô chỉ tiêu có định dạng ký tự
Dữ liệu động đầu vào hợp lệ khi chỉ được thêm dòng trên ô này.</t>
        </r>
      </text>
    </comment>
    <comment ref="C11" authorId="0">
      <text>
        <r>
          <rPr>
            <sz val="10"/>
            <rFont val="Arial"/>
            <family val="2"/>
          </rPr>
          <t>Ô chỉ tiêu có định dạng ký tự
Dữ liệu động đầu vào hợp lệ khi chỉ được thêm dòng trên ô này.</t>
        </r>
      </text>
    </comment>
    <comment ref="D11" authorId="0">
      <text>
        <r>
          <rPr>
            <sz val="10"/>
            <rFont val="Arial"/>
            <family val="2"/>
          </rPr>
          <t>Ô chỉ tiêu có định dạng số. Đơn vị tính x 1 (hoặc %)
Dữ liệu động đầu vào hợp lệ khi chỉ được thêm dòng trên ô này.</t>
        </r>
      </text>
    </comment>
    <comment ref="E11" authorId="0">
      <text>
        <r>
          <rPr>
            <sz val="10"/>
            <rFont val="Arial"/>
            <family val="2"/>
          </rPr>
          <t>Ô chỉ tiêu có định dạng số. Đơn vị tính x 1 (hoặc %)
Dữ liệu động đầu vào hợp lệ khi chỉ được thêm dòng trên ô này.</t>
        </r>
      </text>
    </comment>
    <comment ref="F11" authorId="0">
      <text>
        <r>
          <rPr>
            <sz val="10"/>
            <rFont val="Arial"/>
            <family val="2"/>
          </rPr>
          <t>Ô chỉ tiêu có định dạng số. Đơn vị tính x 1 (hoặc %)
Dữ liệu động đầu vào hợp lệ khi chỉ được thêm dòng trên ô này.</t>
        </r>
      </text>
    </comment>
    <comment ref="D12" authorId="0">
      <text>
        <r>
          <rPr>
            <sz val="10"/>
            <rFont val="Arial"/>
            <family val="2"/>
          </rPr>
          <t>Ô chỉ tiêu có định dạng số. Đơn vị tính x 1 (hoặc %)</t>
        </r>
      </text>
    </comment>
    <comment ref="E12" authorId="0">
      <text>
        <r>
          <rPr>
            <sz val="10"/>
            <rFont val="Arial"/>
            <family val="2"/>
          </rPr>
          <t>Ô chỉ tiêu có định dạng số. Đơn vị tính x 1 (hoặc %)</t>
        </r>
      </text>
    </comment>
    <comment ref="F12" authorId="0">
      <text>
        <r>
          <rPr>
            <sz val="10"/>
            <rFont val="Arial"/>
            <family val="2"/>
          </rPr>
          <t>Ô chỉ tiêu có định dạng số. Đơn vị tính x 1 (hoặc %)</t>
        </r>
      </text>
    </comment>
    <comment ref="A14" authorId="0">
      <text>
        <r>
          <rPr>
            <sz val="10"/>
            <rFont val="Arial"/>
            <family val="2"/>
          </rPr>
          <t>Ô chỉ tiêu có định dạng ký tự
Dữ liệu động đầu vào hợp lệ khi chỉ được thêm dòng trên ô này.</t>
        </r>
      </text>
    </comment>
    <comment ref="B14" authorId="0">
      <text>
        <r>
          <rPr>
            <sz val="10"/>
            <rFont val="Arial"/>
            <family val="2"/>
          </rPr>
          <t>Ô chỉ tiêu có định dạng ký tự
Dữ liệu động đầu vào hợp lệ khi chỉ được thêm dòng trên ô này.</t>
        </r>
      </text>
    </comment>
    <comment ref="C14" authorId="0">
      <text>
        <r>
          <rPr>
            <sz val="10"/>
            <rFont val="Arial"/>
            <family val="2"/>
          </rPr>
          <t>Ô chỉ tiêu có định dạng ký tự
Dữ liệu động đầu vào hợp lệ khi chỉ được thêm dòng trên ô này.</t>
        </r>
      </text>
    </comment>
    <comment ref="D14" authorId="0">
      <text>
        <r>
          <rPr>
            <sz val="10"/>
            <rFont val="Arial"/>
            <family val="2"/>
          </rPr>
          <t>Ô chỉ tiêu có định dạng số. Đơn vị tính x 1 (hoặc %)
Dữ liệu động đầu vào hợp lệ khi chỉ được thêm dòng trên ô này.</t>
        </r>
      </text>
    </comment>
    <comment ref="E14" authorId="0">
      <text>
        <r>
          <rPr>
            <sz val="10"/>
            <rFont val="Arial"/>
            <family val="2"/>
          </rPr>
          <t>Ô chỉ tiêu có định dạng số. Đơn vị tính x 1 (hoặc %)
Dữ liệu động đầu vào hợp lệ khi chỉ được thêm dòng trên ô này.</t>
        </r>
      </text>
    </comment>
    <comment ref="F14" authorId="0">
      <text>
        <r>
          <rPr>
            <sz val="10"/>
            <rFont val="Arial"/>
            <family val="2"/>
          </rPr>
          <t>Ô chỉ tiêu có định dạng số. Đơn vị tính x 1 (hoặc %)
Dữ liệu động đầu vào hợp lệ khi chỉ được thêm dòng trên ô này.</t>
        </r>
      </text>
    </comment>
    <comment ref="A16" authorId="0">
      <text>
        <r>
          <rPr>
            <sz val="10"/>
            <rFont val="Arial"/>
            <family val="2"/>
          </rPr>
          <t>Ô chỉ tiêu có định dạng số. Đơn vị tính x 1 (hoặc %)
Dữ liệu động đầu vào hợp lệ khi chỉ được thêm dòng trên ô này.</t>
        </r>
      </text>
    </comment>
    <comment ref="B16" authorId="0">
      <text>
        <r>
          <rPr>
            <sz val="10"/>
            <rFont val="Arial"/>
            <family val="2"/>
          </rPr>
          <t>Ô chỉ tiêu có định dạng ký tự
Dữ liệu động đầu vào hợp lệ khi chỉ được thêm dòng trên ô này.</t>
        </r>
      </text>
    </comment>
    <comment ref="C16" authorId="0">
      <text>
        <r>
          <rPr>
            <sz val="10"/>
            <rFont val="Arial"/>
            <family val="2"/>
          </rPr>
          <t>Ô chỉ tiêu có định dạng số. Đơn vị tính x 1 (hoặc %)
Dữ liệu động đầu vào hợp lệ khi chỉ được thêm dòng trên ô này.</t>
        </r>
      </text>
    </comment>
    <comment ref="D16" authorId="0">
      <text>
        <r>
          <rPr>
            <sz val="10"/>
            <rFont val="Arial"/>
            <family val="2"/>
          </rPr>
          <t>Ô chỉ tiêu có định dạng số. Đơn vị tính x 1 (hoặc %)
Dữ liệu động đầu vào hợp lệ khi chỉ được thêm dòng trên ô này.</t>
        </r>
      </text>
    </comment>
    <comment ref="E16" authorId="0">
      <text>
        <r>
          <rPr>
            <sz val="10"/>
            <rFont val="Arial"/>
            <family val="2"/>
          </rPr>
          <t>Ô chỉ tiêu có định dạng số. Đơn vị tính x 1 (hoặc %)
Dữ liệu động đầu vào hợp lệ khi chỉ được thêm dòng trên ô này.</t>
        </r>
      </text>
    </comment>
    <comment ref="F16" authorId="0">
      <text>
        <r>
          <rPr>
            <sz val="10"/>
            <rFont val="Arial"/>
            <family val="2"/>
          </rPr>
          <t>Ô chỉ tiêu có định dạng số. Đơn vị tính x 1 (hoặc %)
Dữ liệu động đầu vào hợp lệ khi chỉ được thêm dòng trên ô này.</t>
        </r>
      </text>
    </comment>
    <comment ref="D17" authorId="0">
      <text>
        <r>
          <rPr>
            <sz val="10"/>
            <rFont val="Arial"/>
            <family val="2"/>
          </rPr>
          <t>Ô chỉ tiêu có định dạng số. Đơn vị tính x 1 (hoặc %)</t>
        </r>
      </text>
    </comment>
    <comment ref="E17" authorId="0">
      <text>
        <r>
          <rPr>
            <sz val="10"/>
            <rFont val="Arial"/>
            <family val="2"/>
          </rPr>
          <t>Ô chỉ tiêu có định dạng số. Đơn vị tính x 1 (hoặc %)</t>
        </r>
      </text>
    </comment>
    <comment ref="F17" authorId="0">
      <text>
        <r>
          <rPr>
            <sz val="10"/>
            <rFont val="Arial"/>
            <family val="2"/>
          </rPr>
          <t>Ô chỉ tiêu có định dạng số. Đơn vị tính x 1 (hoặc %)</t>
        </r>
      </text>
    </comment>
    <comment ref="A19" authorId="0">
      <text>
        <r>
          <rPr>
            <sz val="10"/>
            <rFont val="Arial"/>
            <family val="2"/>
          </rPr>
          <t>Ô chỉ tiêu có định dạng số. Đơn vị tính x 1 (hoặc %)
Dữ liệu động đầu vào hợp lệ khi chỉ được thêm dòng trên ô này.</t>
        </r>
      </text>
    </comment>
    <comment ref="B19" authorId="0">
      <text>
        <r>
          <rPr>
            <sz val="10"/>
            <rFont val="Arial"/>
            <family val="2"/>
          </rPr>
          <t>Ô chỉ tiêu có định dạng ký tự
Dữ liệu động đầu vào hợp lệ khi chỉ được thêm dòng trên ô này.</t>
        </r>
      </text>
    </comment>
    <comment ref="C19" authorId="0">
      <text>
        <r>
          <rPr>
            <sz val="10"/>
            <rFont val="Arial"/>
            <family val="2"/>
          </rPr>
          <t>Ô chỉ tiêu có định dạng số. Đơn vị tính x 1 (hoặc %)
Dữ liệu động đầu vào hợp lệ khi chỉ được thêm dòng trên ô này.</t>
        </r>
      </text>
    </comment>
    <comment ref="D19" authorId="0">
      <text>
        <r>
          <rPr>
            <sz val="10"/>
            <rFont val="Arial"/>
            <family val="2"/>
          </rPr>
          <t>Ô chỉ tiêu có định dạng số. Đơn vị tính x 1 (hoặc %)
Dữ liệu động đầu vào hợp lệ khi chỉ được thêm dòng trên ô này.</t>
        </r>
      </text>
    </comment>
    <comment ref="E19" authorId="0">
      <text>
        <r>
          <rPr>
            <sz val="10"/>
            <rFont val="Arial"/>
            <family val="2"/>
          </rPr>
          <t>Ô chỉ tiêu có định dạng số. Đơn vị tính x 1 (hoặc %)
Dữ liệu động đầu vào hợp lệ khi chỉ được thêm dòng trên ô này.</t>
        </r>
      </text>
    </comment>
    <comment ref="F19" authorId="0">
      <text>
        <r>
          <rPr>
            <sz val="10"/>
            <rFont val="Arial"/>
            <family val="2"/>
          </rPr>
          <t>Ô chỉ tiêu có định dạng số. Đơn vị tính x 1 (hoặc %)
Dữ liệu động đầu vào hợp lệ khi chỉ được thêm dòng trên ô này.</t>
        </r>
      </text>
    </comment>
    <comment ref="D20" authorId="0">
      <text>
        <r>
          <rPr>
            <sz val="10"/>
            <rFont val="Arial"/>
            <family val="2"/>
          </rPr>
          <t>Ô chỉ tiêu có định dạng số. Đơn vị tính x 1 (hoặc %)</t>
        </r>
      </text>
    </comment>
    <comment ref="E20" authorId="0">
      <text>
        <r>
          <rPr>
            <sz val="10"/>
            <rFont val="Arial"/>
            <family val="2"/>
          </rPr>
          <t>Ô chỉ tiêu có định dạng số. Đơn vị tính x 1 (hoặc %)</t>
        </r>
      </text>
    </comment>
    <comment ref="F20" authorId="0">
      <text>
        <r>
          <rPr>
            <sz val="10"/>
            <rFont val="Arial"/>
            <family val="2"/>
          </rPr>
          <t>Ô chỉ tiêu có định dạng số. Đơn vị tính x 1 (hoặc %)</t>
        </r>
      </text>
    </comment>
    <comment ref="A22" authorId="0">
      <text>
        <r>
          <rPr>
            <sz val="10"/>
            <rFont val="Arial"/>
            <family val="2"/>
          </rPr>
          <t>Ô chỉ tiêu có định dạng ký tự
Dữ liệu động đầu vào hợp lệ khi chỉ được thêm dòng trên ô này.</t>
        </r>
      </text>
    </comment>
    <comment ref="B22" authorId="0">
      <text>
        <r>
          <rPr>
            <sz val="10"/>
            <rFont val="Arial"/>
            <family val="2"/>
          </rPr>
          <t>Ô chỉ tiêu có định dạng ký tự
Dữ liệu động đầu vào hợp lệ khi chỉ được thêm dòng trên ô này.</t>
        </r>
      </text>
    </comment>
    <comment ref="C22" authorId="0">
      <text>
        <r>
          <rPr>
            <sz val="10"/>
            <rFont val="Arial"/>
            <family val="2"/>
          </rPr>
          <t>Ô chỉ tiêu có định dạng ký tự
Dữ liệu động đầu vào hợp lệ khi chỉ được thêm dòng trên ô này.</t>
        </r>
      </text>
    </comment>
    <comment ref="D22" authorId="0">
      <text>
        <r>
          <rPr>
            <sz val="10"/>
            <rFont val="Arial"/>
            <family val="2"/>
          </rPr>
          <t>Ô chỉ tiêu có định dạng số. Đơn vị tính x 1 (hoặc %)
Dữ liệu động đầu vào hợp lệ khi chỉ được thêm dòng trên ô này.</t>
        </r>
      </text>
    </comment>
    <comment ref="E22" authorId="0">
      <text>
        <r>
          <rPr>
            <sz val="10"/>
            <rFont val="Arial"/>
            <family val="2"/>
          </rPr>
          <t>Ô chỉ tiêu có định dạng số. Đơn vị tính x 1 (hoặc %)
Dữ liệu động đầu vào hợp lệ khi chỉ được thêm dòng trên ô này.</t>
        </r>
      </text>
    </comment>
    <comment ref="F22" authorId="0">
      <text>
        <r>
          <rPr>
            <sz val="10"/>
            <rFont val="Arial"/>
            <family val="2"/>
          </rPr>
          <t>Ô chỉ tiêu có định dạng số. Đơn vị tính x 1 (hoặc %)
Dữ liệu động đầu vào hợp lệ khi chỉ được thêm dòng trên ô này.</t>
        </r>
      </text>
    </comment>
    <comment ref="A24" authorId="0">
      <text>
        <r>
          <rPr>
            <sz val="10"/>
            <rFont val="Arial"/>
            <family val="2"/>
          </rPr>
          <t>Ô chỉ tiêu có định dạng ký tự
Dữ liệu động đầu vào hợp lệ khi chỉ được thêm dòng trên ô này.</t>
        </r>
      </text>
    </comment>
    <comment ref="B24" authorId="0">
      <text>
        <r>
          <rPr>
            <sz val="10"/>
            <rFont val="Arial"/>
            <family val="2"/>
          </rPr>
          <t>Ô chỉ tiêu có định dạng ký tự
Dữ liệu động đầu vào hợp lệ khi chỉ được thêm dòng trên ô này.</t>
        </r>
      </text>
    </comment>
    <comment ref="C24" authorId="0">
      <text>
        <r>
          <rPr>
            <sz val="10"/>
            <rFont val="Arial"/>
            <family val="2"/>
          </rPr>
          <t>Ô chỉ tiêu có định dạng ký tự
Dữ liệu động đầu vào hợp lệ khi chỉ được thêm dòng trên ô này.</t>
        </r>
      </text>
    </comment>
    <comment ref="D24" authorId="0">
      <text>
        <r>
          <rPr>
            <sz val="10"/>
            <rFont val="Arial"/>
            <family val="2"/>
          </rPr>
          <t>Ô chỉ tiêu có định dạng số. Đơn vị tính x 1 (hoặc %)
Dữ liệu động đầu vào hợp lệ khi chỉ được thêm dòng trên ô này.</t>
        </r>
      </text>
    </comment>
    <comment ref="E24" authorId="0">
      <text>
        <r>
          <rPr>
            <sz val="10"/>
            <rFont val="Arial"/>
            <family val="2"/>
          </rPr>
          <t>Ô chỉ tiêu có định dạng số. Đơn vị tính x 1 (hoặc %)
Dữ liệu động đầu vào hợp lệ khi chỉ được thêm dòng trên ô này.</t>
        </r>
      </text>
    </comment>
    <comment ref="F24" authorId="0">
      <text>
        <r>
          <rPr>
            <sz val="10"/>
            <rFont val="Arial"/>
            <family val="2"/>
          </rPr>
          <t>Ô chỉ tiêu có định dạng số. Đơn vị tính x 1 (hoặc %)
Dữ liệu động đầu vào hợp lệ khi chỉ được thêm dòng trên ô này.</t>
        </r>
      </text>
    </comment>
    <comment ref="A26" authorId="0">
      <text>
        <r>
          <rPr>
            <sz val="10"/>
            <rFont val="Arial"/>
            <family val="2"/>
          </rPr>
          <t>Ô chỉ tiêu có định dạng ký tự
Dữ liệu động đầu vào hợp lệ khi chỉ được thêm dòng trên ô này.</t>
        </r>
      </text>
    </comment>
    <comment ref="B26" authorId="0">
      <text>
        <r>
          <rPr>
            <sz val="10"/>
            <rFont val="Arial"/>
            <family val="2"/>
          </rPr>
          <t>Ô chỉ tiêu có định dạng ký tự
Dữ liệu động đầu vào hợp lệ khi chỉ được thêm dòng trên ô này.</t>
        </r>
      </text>
    </comment>
    <comment ref="C26" authorId="0">
      <text>
        <r>
          <rPr>
            <sz val="10"/>
            <rFont val="Arial"/>
            <family val="2"/>
          </rPr>
          <t>Ô chỉ tiêu có định dạng ký tự
Dữ liệu động đầu vào hợp lệ khi chỉ được thêm dòng trên ô này.</t>
        </r>
      </text>
    </comment>
    <comment ref="D26" authorId="0">
      <text>
        <r>
          <rPr>
            <sz val="10"/>
            <rFont val="Arial"/>
            <family val="2"/>
          </rPr>
          <t>Ô chỉ tiêu có định dạng số. Đơn vị tính x 1 (hoặc %)
Dữ liệu động đầu vào hợp lệ khi chỉ được thêm dòng trên ô này.</t>
        </r>
      </text>
    </comment>
    <comment ref="E26" authorId="0">
      <text>
        <r>
          <rPr>
            <sz val="10"/>
            <rFont val="Arial"/>
            <family val="2"/>
          </rPr>
          <t>Ô chỉ tiêu có định dạng số. Đơn vị tính x 1 (hoặc %)
Dữ liệu động đầu vào hợp lệ khi chỉ được thêm dòng trên ô này.</t>
        </r>
      </text>
    </comment>
    <comment ref="F26" authorId="0">
      <text>
        <r>
          <rPr>
            <sz val="10"/>
            <rFont val="Arial"/>
            <family val="2"/>
          </rPr>
          <t>Ô chỉ tiêu có định dạng số. Đơn vị tính x 1 (hoặc %)
Dữ liệu động đầu vào hợp lệ khi chỉ được thêm dòng trên ô này.</t>
        </r>
      </text>
    </comment>
    <comment ref="A28" authorId="0">
      <text>
        <r>
          <rPr>
            <sz val="10"/>
            <rFont val="Arial"/>
            <family val="2"/>
          </rPr>
          <t>Ô chỉ tiêu có định dạng số. Đơn vị tính x 1 (hoặc %)
Dữ liệu động đầu vào hợp lệ khi chỉ được thêm dòng trên ô này.</t>
        </r>
      </text>
    </comment>
    <comment ref="B28" authorId="0">
      <text>
        <r>
          <rPr>
            <sz val="10"/>
            <rFont val="Arial"/>
            <family val="2"/>
          </rPr>
          <t>Ô chỉ tiêu có định dạng ký tự
Dữ liệu động đầu vào hợp lệ khi chỉ được thêm dòng trên ô này.</t>
        </r>
      </text>
    </comment>
    <comment ref="C28" authorId="0">
      <text>
        <r>
          <rPr>
            <sz val="10"/>
            <rFont val="Arial"/>
            <family val="2"/>
          </rPr>
          <t>Ô chỉ tiêu có định dạng số. Đơn vị tính x 1 (hoặc %)
Dữ liệu động đầu vào hợp lệ khi chỉ được thêm dòng trên ô này.</t>
        </r>
      </text>
    </comment>
    <comment ref="D28" authorId="0">
      <text>
        <r>
          <rPr>
            <sz val="10"/>
            <rFont val="Arial"/>
            <family val="2"/>
          </rPr>
          <t>Ô chỉ tiêu có định dạng số. Đơn vị tính x 1 (hoặc %)
Dữ liệu động đầu vào hợp lệ khi chỉ được thêm dòng trên ô này.</t>
        </r>
      </text>
    </comment>
    <comment ref="E28" authorId="0">
      <text>
        <r>
          <rPr>
            <sz val="10"/>
            <rFont val="Arial"/>
            <family val="2"/>
          </rPr>
          <t>Ô chỉ tiêu có định dạng số. Đơn vị tính x 1 (hoặc %)
Dữ liệu động đầu vào hợp lệ khi chỉ được thêm dòng trên ô này.</t>
        </r>
      </text>
    </comment>
    <comment ref="F28" authorId="0">
      <text>
        <r>
          <rPr>
            <sz val="10"/>
            <rFont val="Arial"/>
            <family val="2"/>
          </rPr>
          <t>Ô chỉ tiêu có định dạng số. Đơn vị tính x 1 (hoặc %)
Dữ liệu động đầu vào hợp lệ khi chỉ được thêm dòng trên ô này.</t>
        </r>
      </text>
    </comment>
    <comment ref="D29" authorId="0">
      <text>
        <r>
          <rPr>
            <sz val="10"/>
            <rFont val="Arial"/>
            <family val="2"/>
          </rPr>
          <t>Ô chỉ tiêu có định dạng số. Đơn vị tính x 1 (hoặc %)</t>
        </r>
      </text>
    </comment>
    <comment ref="E29" authorId="0">
      <text>
        <r>
          <rPr>
            <sz val="10"/>
            <rFont val="Arial"/>
            <family val="2"/>
          </rPr>
          <t>Ô chỉ tiêu có định dạng số. Đơn vị tính x 1 (hoặc %)</t>
        </r>
      </text>
    </comment>
    <comment ref="F29" authorId="0">
      <text>
        <r>
          <rPr>
            <sz val="10"/>
            <rFont val="Arial"/>
            <family val="2"/>
          </rPr>
          <t>Ô chỉ tiêu có định dạng số. Đơn vị tính x 1 (hoặc %)</t>
        </r>
      </text>
    </comment>
    <comment ref="A31" authorId="0">
      <text>
        <r>
          <rPr>
            <sz val="10"/>
            <rFont val="Arial"/>
            <family val="2"/>
          </rPr>
          <t>Ô chỉ tiêu có định dạng số. Đơn vị tính x 1 (hoặc %)
Dữ liệu động đầu vào hợp lệ khi chỉ được thêm dòng trên ô này.</t>
        </r>
      </text>
    </comment>
    <comment ref="B31" authorId="0">
      <text>
        <r>
          <rPr>
            <sz val="10"/>
            <rFont val="Arial"/>
            <family val="2"/>
          </rPr>
          <t>Ô chỉ tiêu có định dạng ký tự
Dữ liệu động đầu vào hợp lệ khi chỉ được thêm dòng trên ô này.</t>
        </r>
      </text>
    </comment>
    <comment ref="C31" authorId="0">
      <text>
        <r>
          <rPr>
            <sz val="10"/>
            <rFont val="Arial"/>
            <family val="2"/>
          </rPr>
          <t>Ô chỉ tiêu có định dạng số. Đơn vị tính x 1 (hoặc %)
Dữ liệu động đầu vào hợp lệ khi chỉ được thêm dòng trên ô này.</t>
        </r>
      </text>
    </comment>
    <comment ref="D31" authorId="0">
      <text>
        <r>
          <rPr>
            <sz val="10"/>
            <rFont val="Arial"/>
            <family val="2"/>
          </rPr>
          <t>Ô chỉ tiêu có định dạng số. Đơn vị tính x 1 (hoặc %)
Dữ liệu động đầu vào hợp lệ khi chỉ được thêm dòng trên ô này.</t>
        </r>
      </text>
    </comment>
    <comment ref="E31" authorId="0">
      <text>
        <r>
          <rPr>
            <sz val="10"/>
            <rFont val="Arial"/>
            <family val="2"/>
          </rPr>
          <t>Ô chỉ tiêu có định dạng số. Đơn vị tính x 1 (hoặc %)
Dữ liệu động đầu vào hợp lệ khi chỉ được thêm dòng trên ô này.</t>
        </r>
      </text>
    </comment>
    <comment ref="F31" authorId="0">
      <text>
        <r>
          <rPr>
            <sz val="10"/>
            <rFont val="Arial"/>
            <family val="2"/>
          </rPr>
          <t>Ô chỉ tiêu có định dạng số. Đơn vị tính x 1 (hoặc %)
Dữ liệu động đầu vào hợp lệ khi chỉ được thêm dòng trên ô này.</t>
        </r>
      </text>
    </comment>
    <comment ref="D32" authorId="0">
      <text>
        <r>
          <rPr>
            <sz val="10"/>
            <rFont val="Arial"/>
            <family val="2"/>
          </rPr>
          <t>Ô chỉ tiêu có định dạng số. Đơn vị tính x 1 (hoặc %)</t>
        </r>
      </text>
    </comment>
    <comment ref="E32" authorId="0">
      <text>
        <r>
          <rPr>
            <sz val="10"/>
            <rFont val="Arial"/>
            <family val="2"/>
          </rPr>
          <t>Ô chỉ tiêu có định dạng số. Đơn vị tính x 1 (hoặc %)</t>
        </r>
      </text>
    </comment>
    <comment ref="F32" authorId="0">
      <text>
        <r>
          <rPr>
            <sz val="10"/>
            <rFont val="Arial"/>
            <family val="2"/>
          </rPr>
          <t>Ô chỉ tiêu có định dạng số. Đơn vị tính x 1 (hoặc %)</t>
        </r>
      </text>
    </comment>
    <comment ref="A34" authorId="0">
      <text>
        <r>
          <rPr>
            <sz val="10"/>
            <rFont val="Arial"/>
            <family val="2"/>
          </rPr>
          <t>Ô chỉ tiêu có định dạng số. Đơn vị tính x 1 (hoặc %)
Dữ liệu động đầu vào hợp lệ khi chỉ được thêm dòng trên ô này.</t>
        </r>
      </text>
    </comment>
    <comment ref="B34" authorId="0">
      <text>
        <r>
          <rPr>
            <sz val="10"/>
            <rFont val="Arial"/>
            <family val="2"/>
          </rPr>
          <t>Ô chỉ tiêu có định dạng ký tự
Dữ liệu động đầu vào hợp lệ khi chỉ được thêm dòng trên ô này.</t>
        </r>
      </text>
    </comment>
    <comment ref="C34" authorId="0">
      <text>
        <r>
          <rPr>
            <sz val="10"/>
            <rFont val="Arial"/>
            <family val="2"/>
          </rPr>
          <t>Ô chỉ tiêu có định dạng số. Đơn vị tính x 1 (hoặc %)
Dữ liệu động đầu vào hợp lệ khi chỉ được thêm dòng trên ô này.</t>
        </r>
      </text>
    </comment>
    <comment ref="D34" authorId="0">
      <text>
        <r>
          <rPr>
            <sz val="10"/>
            <rFont val="Arial"/>
            <family val="2"/>
          </rPr>
          <t>Ô chỉ tiêu có định dạng số. Đơn vị tính x 1 (hoặc %)
Dữ liệu động đầu vào hợp lệ khi chỉ được thêm dòng trên ô này.</t>
        </r>
      </text>
    </comment>
    <comment ref="E34" authorId="0">
      <text>
        <r>
          <rPr>
            <sz val="10"/>
            <rFont val="Arial"/>
            <family val="2"/>
          </rPr>
          <t>Ô chỉ tiêu có định dạng số. Đơn vị tính x 1 (hoặc %)
Dữ liệu động đầu vào hợp lệ khi chỉ được thêm dòng trên ô này.</t>
        </r>
      </text>
    </comment>
    <comment ref="F34" authorId="0">
      <text>
        <r>
          <rPr>
            <sz val="10"/>
            <rFont val="Arial"/>
            <family val="2"/>
          </rPr>
          <t>Ô chỉ tiêu có định dạng số. Đơn vị tính x 1 (hoặc %)
Dữ liệu động đầu vào hợp lệ khi chỉ được thêm dòng trên ô này.</t>
        </r>
      </text>
    </comment>
    <comment ref="D35" authorId="0">
      <text>
        <r>
          <rPr>
            <sz val="10"/>
            <rFont val="Arial"/>
            <family val="2"/>
          </rPr>
          <t>Ô chỉ tiêu có định dạng số. Đơn vị tính x 1 (hoặc %)</t>
        </r>
      </text>
    </comment>
    <comment ref="E35" authorId="0">
      <text>
        <r>
          <rPr>
            <sz val="10"/>
            <rFont val="Arial"/>
            <family val="2"/>
          </rPr>
          <t>Ô chỉ tiêu có định dạng số. Đơn vị tính x 1 (hoặc %)</t>
        </r>
      </text>
    </comment>
    <comment ref="F35" authorId="0">
      <text>
        <r>
          <rPr>
            <sz val="10"/>
            <rFont val="Arial"/>
            <family val="2"/>
          </rPr>
          <t>Ô chỉ tiêu có định dạng số. Đơn vị tính x 1 (hoặc %)</t>
        </r>
      </text>
    </comment>
    <comment ref="A37" authorId="0">
      <text>
        <r>
          <rPr>
            <sz val="10"/>
            <rFont val="Arial"/>
            <family val="2"/>
          </rPr>
          <t>Ô chỉ tiêu có định dạng số. Đơn vị tính x 1 (hoặc %)
Dữ liệu động đầu vào hợp lệ khi chỉ được thêm dòng trên ô này.</t>
        </r>
      </text>
    </comment>
    <comment ref="B37" authorId="0">
      <text>
        <r>
          <rPr>
            <sz val="10"/>
            <rFont val="Arial"/>
            <family val="2"/>
          </rPr>
          <t>Ô chỉ tiêu có định dạng ký tự
Dữ liệu động đầu vào hợp lệ khi chỉ được thêm dòng trên ô này.</t>
        </r>
      </text>
    </comment>
    <comment ref="C37" authorId="0">
      <text>
        <r>
          <rPr>
            <sz val="10"/>
            <rFont val="Arial"/>
            <family val="2"/>
          </rPr>
          <t>Ô chỉ tiêu có định dạng số. Đơn vị tính x 1 (hoặc %)
Dữ liệu động đầu vào hợp lệ khi chỉ được thêm dòng trên ô này.</t>
        </r>
      </text>
    </comment>
    <comment ref="D37" authorId="0">
      <text>
        <r>
          <rPr>
            <sz val="10"/>
            <rFont val="Arial"/>
            <family val="2"/>
          </rPr>
          <t>Ô chỉ tiêu có định dạng số. Đơn vị tính x 1 (hoặc %)
Dữ liệu động đầu vào hợp lệ khi chỉ được thêm dòng trên ô này.</t>
        </r>
      </text>
    </comment>
    <comment ref="E37" authorId="0">
      <text>
        <r>
          <rPr>
            <sz val="10"/>
            <rFont val="Arial"/>
            <family val="2"/>
          </rPr>
          <t>Ô chỉ tiêu có định dạng số. Đơn vị tính x 1 (hoặc %)
Dữ liệu động đầu vào hợp lệ khi chỉ được thêm dòng trên ô này.</t>
        </r>
      </text>
    </comment>
    <comment ref="F37" authorId="0">
      <text>
        <r>
          <rPr>
            <sz val="10"/>
            <rFont val="Arial"/>
            <family val="2"/>
          </rPr>
          <t>Ô chỉ tiêu có định dạng số. Đơn vị tính x 1 (hoặc %)
Dữ liệu động đầu vào hợp lệ khi chỉ được thêm dòng trên ô này.</t>
        </r>
      </text>
    </comment>
    <comment ref="D38" authorId="0">
      <text>
        <r>
          <rPr>
            <sz val="10"/>
            <rFont val="Arial"/>
            <family val="2"/>
          </rPr>
          <t>Ô chỉ tiêu có định dạng số. Đơn vị tính x 1 (hoặc %)</t>
        </r>
      </text>
    </comment>
    <comment ref="E38" authorId="0">
      <text>
        <r>
          <rPr>
            <sz val="10"/>
            <rFont val="Arial"/>
            <family val="2"/>
          </rPr>
          <t>Ô chỉ tiêu có định dạng số. Đơn vị tính x 1 (hoặc %)</t>
        </r>
      </text>
    </comment>
    <comment ref="F38" authorId="0">
      <text>
        <r>
          <rPr>
            <sz val="10"/>
            <rFont val="Arial"/>
            <family val="2"/>
          </rPr>
          <t>Ô chỉ tiêu có định dạng số. Đơn vị tính x 1 (hoặc %)</t>
        </r>
      </text>
    </comment>
    <comment ref="D39" authorId="0">
      <text>
        <r>
          <rPr>
            <sz val="10"/>
            <rFont val="Arial"/>
            <family val="2"/>
          </rPr>
          <t>Ô chỉ tiêu có định dạng số. Đơn vị tính x 1 (hoặc %)</t>
        </r>
      </text>
    </comment>
    <comment ref="E39" authorId="0">
      <text>
        <r>
          <rPr>
            <sz val="10"/>
            <rFont val="Arial"/>
            <family val="2"/>
          </rPr>
          <t>Ô chỉ tiêu có định dạng số. Đơn vị tính x 1 (hoặc %)</t>
        </r>
      </text>
    </comment>
    <comment ref="F39" authorId="0">
      <text>
        <r>
          <rPr>
            <sz val="10"/>
            <rFont val="Arial"/>
            <family val="2"/>
          </rPr>
          <t>Ô chỉ tiêu có định dạng số. Đơn vị tính x 1 (hoặc %)</t>
        </r>
      </text>
    </comment>
    <comment ref="D40" authorId="0">
      <text>
        <r>
          <rPr>
            <sz val="10"/>
            <rFont val="Arial"/>
            <family val="2"/>
          </rPr>
          <t>Ô chỉ tiêu có định dạng số. Đơn vị tính x 1 (hoặc %)</t>
        </r>
      </text>
    </comment>
    <comment ref="E40" authorId="0">
      <text>
        <r>
          <rPr>
            <sz val="10"/>
            <rFont val="Arial"/>
            <family val="2"/>
          </rPr>
          <t>Ô chỉ tiêu có định dạng số. Đơn vị tính x 1 (hoặc %)</t>
        </r>
      </text>
    </comment>
    <comment ref="F40" authorId="0">
      <text>
        <r>
          <rPr>
            <sz val="10"/>
            <rFont val="Arial"/>
            <family val="2"/>
          </rPr>
          <t>Ô chỉ tiêu có định dạng số. Đơn vị tính x 1 (hoặc %)</t>
        </r>
      </text>
    </comment>
    <comment ref="D41" authorId="0">
      <text>
        <r>
          <rPr>
            <sz val="10"/>
            <rFont val="Arial"/>
            <family val="2"/>
          </rPr>
          <t>Ô chỉ tiêu có định dạng số. Đơn vị tính x 1 (hoặc %)</t>
        </r>
      </text>
    </comment>
    <comment ref="E41" authorId="0">
      <text>
        <r>
          <rPr>
            <sz val="10"/>
            <rFont val="Arial"/>
            <family val="2"/>
          </rPr>
          <t>Ô chỉ tiêu có định dạng số. Đơn vị tính x 1 (hoặc %)</t>
        </r>
      </text>
    </comment>
    <comment ref="F41" authorId="0">
      <text>
        <r>
          <rPr>
            <sz val="10"/>
            <rFont val="Arial"/>
            <family val="2"/>
          </rPr>
          <t>Ô chỉ tiêu có định dạng số. Đơn vị tính x 1 (hoặc %)</t>
        </r>
      </text>
    </comment>
    <comment ref="D42" authorId="0">
      <text>
        <r>
          <rPr>
            <sz val="10"/>
            <rFont val="Arial"/>
            <family val="2"/>
          </rPr>
          <t>Ô chỉ tiêu có định dạng số. Đơn vị tính x 1 (hoặc %)</t>
        </r>
      </text>
    </comment>
    <comment ref="E42" authorId="0">
      <text>
        <r>
          <rPr>
            <sz val="10"/>
            <rFont val="Arial"/>
            <family val="2"/>
          </rPr>
          <t>Ô chỉ tiêu có định dạng số. Đơn vị tính x 1 (hoặc %)</t>
        </r>
      </text>
    </comment>
    <comment ref="F42" authorId="0">
      <text>
        <r>
          <rPr>
            <sz val="10"/>
            <rFont val="Arial"/>
            <family val="2"/>
          </rPr>
          <t>Ô chỉ tiêu có định dạng số. Đơn vị tính x 1 (hoặc %)</t>
        </r>
      </text>
    </comment>
    <comment ref="D43" authorId="0">
      <text>
        <r>
          <rPr>
            <sz val="10"/>
            <rFont val="Arial"/>
            <family val="2"/>
          </rPr>
          <t>Ô chỉ tiêu có định dạng số. Đơn vị tính x 1 (hoặc %)</t>
        </r>
      </text>
    </comment>
    <comment ref="E43" authorId="0">
      <text>
        <r>
          <rPr>
            <sz val="10"/>
            <rFont val="Arial"/>
            <family val="2"/>
          </rPr>
          <t>Ô chỉ tiêu có định dạng số. Đơn vị tính x 1 (hoặc %)</t>
        </r>
      </text>
    </comment>
    <comment ref="F43" authorId="0">
      <text>
        <r>
          <rPr>
            <sz val="10"/>
            <rFont val="Arial"/>
            <family val="2"/>
          </rPr>
          <t>Ô chỉ tiêu có định dạng số. Đơn vị tính x 1 (hoặc %)</t>
        </r>
      </text>
    </comment>
    <comment ref="D44" authorId="0">
      <text>
        <r>
          <rPr>
            <sz val="10"/>
            <rFont val="Arial"/>
            <family val="2"/>
          </rPr>
          <t>Ô chỉ tiêu có định dạng số. Đơn vị tính x 1 (hoặc %)</t>
        </r>
      </text>
    </comment>
    <comment ref="E44" authorId="0">
      <text>
        <r>
          <rPr>
            <sz val="10"/>
            <rFont val="Arial"/>
            <family val="2"/>
          </rPr>
          <t>Ô chỉ tiêu có định dạng số. Đơn vị tính x 1 (hoặc %)</t>
        </r>
      </text>
    </comment>
    <comment ref="F44" authorId="0">
      <text>
        <r>
          <rPr>
            <sz val="10"/>
            <rFont val="Arial"/>
            <family val="2"/>
          </rPr>
          <t>Ô chỉ tiêu có định dạng số. Đơn vị tính x 1 (hoặc %)</t>
        </r>
      </text>
    </comment>
    <comment ref="D45" authorId="0">
      <text>
        <r>
          <rPr>
            <sz val="10"/>
            <rFont val="Arial"/>
            <family val="2"/>
          </rPr>
          <t>Ô chỉ tiêu có định dạng số. Đơn vị tính x 1 (hoặc %)</t>
        </r>
      </text>
    </comment>
    <comment ref="E45" authorId="0">
      <text>
        <r>
          <rPr>
            <sz val="10"/>
            <rFont val="Arial"/>
            <family val="2"/>
          </rPr>
          <t>Ô chỉ tiêu có định dạng số. Đơn vị tính x 1 (hoặc %)</t>
        </r>
      </text>
    </comment>
    <comment ref="F45" authorId="0">
      <text>
        <r>
          <rPr>
            <sz val="10"/>
            <rFont val="Arial"/>
            <family val="2"/>
          </rPr>
          <t>Ô chỉ tiêu có định dạng số. Đơn vị tính x 1 (hoặc %)</t>
        </r>
      </text>
    </comment>
    <comment ref="D46" authorId="0">
      <text>
        <r>
          <rPr>
            <sz val="10"/>
            <rFont val="Arial"/>
            <family val="2"/>
          </rPr>
          <t>Ô chỉ tiêu có định dạng số. Đơn vị tính x 1 (hoặc %)</t>
        </r>
      </text>
    </comment>
    <comment ref="E46" authorId="0">
      <text>
        <r>
          <rPr>
            <sz val="10"/>
            <rFont val="Arial"/>
            <family val="2"/>
          </rPr>
          <t>Ô chỉ tiêu có định dạng số. Đơn vị tính x 1 (hoặc %)</t>
        </r>
      </text>
    </comment>
    <comment ref="F46" authorId="0">
      <text>
        <r>
          <rPr>
            <sz val="10"/>
            <rFont val="Arial"/>
            <family val="2"/>
          </rPr>
          <t>Ô chỉ tiêu có định dạng số. Đơn vị tính x 1 (hoặc %)</t>
        </r>
      </text>
    </comment>
    <comment ref="D47" authorId="0">
      <text>
        <r>
          <rPr>
            <sz val="10"/>
            <rFont val="Arial"/>
            <family val="2"/>
          </rPr>
          <t>Ô chỉ tiêu có định dạng số. Đơn vị tính x 1 (hoặc %)</t>
        </r>
      </text>
    </comment>
    <comment ref="E47" authorId="0">
      <text>
        <r>
          <rPr>
            <sz val="10"/>
            <rFont val="Arial"/>
            <family val="2"/>
          </rPr>
          <t>Ô chỉ tiêu có định dạng số. Đơn vị tính x 1 (hoặc %)</t>
        </r>
      </text>
    </comment>
    <comment ref="F47" authorId="0">
      <text>
        <r>
          <rPr>
            <sz val="10"/>
            <rFont val="Arial"/>
            <family val="2"/>
          </rPr>
          <t>Ô chỉ tiêu có định dạng số. Đơn vị tính x 1 (hoặc %)</t>
        </r>
      </text>
    </comment>
    <comment ref="D48" authorId="0">
      <text>
        <r>
          <rPr>
            <sz val="10"/>
            <rFont val="Arial"/>
            <family val="2"/>
          </rPr>
          <t>Ô chỉ tiêu có định dạng số. Đơn vị tính x 1 (hoặc %)</t>
        </r>
      </text>
    </comment>
    <comment ref="E48" authorId="0">
      <text>
        <r>
          <rPr>
            <sz val="10"/>
            <rFont val="Arial"/>
            <family val="2"/>
          </rPr>
          <t>Ô chỉ tiêu có định dạng số. Đơn vị tính x 1 (hoặc %)</t>
        </r>
      </text>
    </comment>
    <comment ref="F48" authorId="0">
      <text>
        <r>
          <rPr>
            <sz val="10"/>
            <rFont val="Arial"/>
            <family val="2"/>
          </rPr>
          <t>Ô chỉ tiêu có định dạng số. Đơn vị tính x 1 (hoặc %)</t>
        </r>
      </text>
    </comment>
    <comment ref="D49" authorId="0">
      <text>
        <r>
          <rPr>
            <sz val="10"/>
            <rFont val="Arial"/>
            <family val="2"/>
          </rPr>
          <t>Ô chỉ tiêu có định dạng số. Đơn vị tính x 1 (hoặc %)</t>
        </r>
      </text>
    </comment>
    <comment ref="E49" authorId="0">
      <text>
        <r>
          <rPr>
            <sz val="10"/>
            <rFont val="Arial"/>
            <family val="2"/>
          </rPr>
          <t>Ô chỉ tiêu có định dạng số. Đơn vị tính x 1 (hoặc %)</t>
        </r>
      </text>
    </comment>
    <comment ref="F49" authorId="0">
      <text>
        <r>
          <rPr>
            <sz val="10"/>
            <rFont val="Arial"/>
            <family val="2"/>
          </rPr>
          <t>Ô chỉ tiêu có định dạng số. Đơn vị tính x 1 (hoặc %)</t>
        </r>
      </text>
    </comment>
    <comment ref="D50" authorId="0">
      <text>
        <r>
          <rPr>
            <sz val="10"/>
            <rFont val="Arial"/>
            <family val="2"/>
          </rPr>
          <t>Ô chỉ tiêu có định dạng số. Đơn vị tính x 1 (hoặc %)</t>
        </r>
      </text>
    </comment>
    <comment ref="E50" authorId="0">
      <text>
        <r>
          <rPr>
            <sz val="10"/>
            <rFont val="Arial"/>
            <family val="2"/>
          </rPr>
          <t>Ô chỉ tiêu có định dạng số. Đơn vị tính x 1 (hoặc %)</t>
        </r>
      </text>
    </comment>
    <comment ref="F50" authorId="0">
      <text>
        <r>
          <rPr>
            <sz val="10"/>
            <rFont val="Arial"/>
            <family val="2"/>
          </rPr>
          <t>Ô chỉ tiêu có định dạng số. Đơn vị tính x 1 (hoặc %)</t>
        </r>
      </text>
    </comment>
  </commentList>
</comments>
</file>

<file path=xl/comments6.xml><?xml version="1.0" encoding="utf-8"?>
<comments xmlns="http://schemas.openxmlformats.org/spreadsheetml/2006/main">
  <authors>
    <author/>
  </authors>
  <commentList>
    <comment ref="A4" authorId="0">
      <text>
        <r>
          <rPr>
            <sz val="10"/>
            <rFont val="Arial"/>
            <family val="2"/>
          </rPr>
          <t>Ô chỉ tiêu có định dạng ký tự
Dữ liệu động đầu vào hợp lệ khi chỉ được thêm dòng trên ô này.</t>
        </r>
      </text>
    </comment>
    <comment ref="B4" authorId="0">
      <text>
        <r>
          <rPr>
            <sz val="10"/>
            <rFont val="Arial"/>
            <family val="2"/>
          </rPr>
          <t>Ô chỉ tiêu có định dạng ký tự
Dữ liệu động đầu vào hợp lệ khi chỉ được thêm dòng trên ô này.</t>
        </r>
      </text>
    </comment>
    <comment ref="C4" authorId="0">
      <text>
        <r>
          <rPr>
            <sz val="10"/>
            <rFont val="Arial"/>
            <family val="2"/>
          </rPr>
          <t>Ô chỉ tiêu có định dạng ký tự
Dữ liệu động đầu vào hợp lệ khi chỉ được thêm dòng trên ô này.</t>
        </r>
      </text>
    </comment>
    <comment ref="D4" authorId="0">
      <text>
        <r>
          <rPr>
            <sz val="10"/>
            <rFont val="Arial"/>
            <family val="2"/>
          </rPr>
          <t>Ô chỉ tiêu có định dạng số. Đơn vị tính x 1 (hoặc %)
Dữ liệu động đầu vào hợp lệ khi chỉ được thêm dòng trên ô này.</t>
        </r>
      </text>
    </comment>
    <comment ref="E4" authorId="0">
      <text>
        <r>
          <rPr>
            <sz val="10"/>
            <rFont val="Arial"/>
            <family val="2"/>
          </rPr>
          <t>Ô chỉ tiêu có định dạng số. Đơn vị tính x 1 (hoặc %)
Dữ liệu động đầu vào hợp lệ khi chỉ được thêm dòng trên ô này.</t>
        </r>
      </text>
    </comment>
    <comment ref="F4" authorId="0">
      <text>
        <r>
          <rPr>
            <sz val="10"/>
            <rFont val="Arial"/>
            <family val="2"/>
          </rPr>
          <t>Ô chỉ tiêu có định dạng số. Đơn vị tính x 1 (hoặc %)
Dữ liệu động đầu vào hợp lệ khi chỉ được thêm dòng trên ô này.</t>
        </r>
      </text>
    </comment>
    <comment ref="G4" authorId="0">
      <text>
        <r>
          <rPr>
            <sz val="10"/>
            <rFont val="Arial"/>
            <family val="2"/>
          </rPr>
          <t>Ô chỉ tiêu có định dạng số. Đơn vị tính x 1 (hoặc %)
Dữ liệu động đầu vào hợp lệ khi chỉ được thêm dòng trên ô này.</t>
        </r>
      </text>
    </comment>
    <comment ref="D5" authorId="0">
      <text>
        <r>
          <rPr>
            <sz val="10"/>
            <rFont val="Arial"/>
            <family val="2"/>
          </rPr>
          <t>Ô chỉ tiêu có định dạng số. Đơn vị tính x 1 (hoặc %)</t>
        </r>
      </text>
    </comment>
    <comment ref="E5" authorId="0">
      <text>
        <r>
          <rPr>
            <sz val="10"/>
            <rFont val="Arial"/>
            <family val="2"/>
          </rPr>
          <t>Ô chỉ tiêu có định dạng số. Đơn vị tính x 1 (hoặc %)</t>
        </r>
      </text>
    </comment>
    <comment ref="F5" authorId="0">
      <text>
        <r>
          <rPr>
            <sz val="10"/>
            <rFont val="Arial"/>
            <family val="2"/>
          </rPr>
          <t>Ô chỉ tiêu có định dạng số. Đơn vị tính x 1 (hoặc %)</t>
        </r>
      </text>
    </comment>
    <comment ref="G5" authorId="0">
      <text>
        <r>
          <rPr>
            <sz val="10"/>
            <rFont val="Arial"/>
            <family val="2"/>
          </rPr>
          <t>Ô chỉ tiêu có định dạng số. Đơn vị tính x 1 (hoặc %)</t>
        </r>
      </text>
    </comment>
    <comment ref="A7" authorId="0">
      <text>
        <r>
          <rPr>
            <sz val="10"/>
            <rFont val="Arial"/>
            <family val="2"/>
          </rPr>
          <t>Ô chỉ tiêu có định dạng số. Đơn vị tính x 1 (hoặc %)
Dữ liệu động đầu vào hợp lệ khi chỉ được thêm dòng trên ô này.</t>
        </r>
      </text>
    </comment>
    <comment ref="B7" authorId="0">
      <text>
        <r>
          <rPr>
            <sz val="10"/>
            <rFont val="Arial"/>
            <family val="2"/>
          </rPr>
          <t>Ô chỉ tiêu có định dạng ký tự
Dữ liệu động đầu vào hợp lệ khi chỉ được thêm dòng trên ô này.</t>
        </r>
      </text>
    </comment>
    <comment ref="C7" authorId="0">
      <text>
        <r>
          <rPr>
            <sz val="10"/>
            <rFont val="Arial"/>
            <family val="2"/>
          </rPr>
          <t>Ô chỉ tiêu có định dạng số. Đơn vị tính x 1 (hoặc %)
Dữ liệu động đầu vào hợp lệ khi chỉ được thêm dòng trên ô này.</t>
        </r>
      </text>
    </comment>
    <comment ref="D7" authorId="0">
      <text>
        <r>
          <rPr>
            <sz val="10"/>
            <rFont val="Arial"/>
            <family val="2"/>
          </rPr>
          <t>Ô chỉ tiêu có định dạng số. Đơn vị tính x 1 (hoặc %)
Dữ liệu động đầu vào hợp lệ khi chỉ được thêm dòng trên ô này.</t>
        </r>
      </text>
    </comment>
    <comment ref="E7" authorId="0">
      <text>
        <r>
          <rPr>
            <sz val="10"/>
            <rFont val="Arial"/>
            <family val="2"/>
          </rPr>
          <t>Ô chỉ tiêu có định dạng số. Đơn vị tính x 1 (hoặc %)
Dữ liệu động đầu vào hợp lệ khi chỉ được thêm dòng trên ô này.</t>
        </r>
      </text>
    </comment>
    <comment ref="F7" authorId="0">
      <text>
        <r>
          <rPr>
            <sz val="10"/>
            <rFont val="Arial"/>
            <family val="2"/>
          </rPr>
          <t>Ô chỉ tiêu có định dạng số. Đơn vị tính x 1 (hoặc %)
Dữ liệu động đầu vào hợp lệ khi chỉ được thêm dòng trên ô này.</t>
        </r>
      </text>
    </comment>
    <comment ref="G7" authorId="0">
      <text>
        <r>
          <rPr>
            <sz val="10"/>
            <rFont val="Arial"/>
            <family val="2"/>
          </rPr>
          <t>Ô chỉ tiêu có định dạng số. Đơn vị tính x 1 (hoặc %)
Dữ liệu động đầu vào hợp lệ khi chỉ được thêm dòng trên ô này.</t>
        </r>
      </text>
    </comment>
    <comment ref="D8" authorId="0">
      <text>
        <r>
          <rPr>
            <sz val="10"/>
            <rFont val="Arial"/>
            <family val="2"/>
          </rPr>
          <t>Ô chỉ tiêu có định dạng số. Đơn vị tính x 1 (hoặc %)</t>
        </r>
      </text>
    </comment>
    <comment ref="E8" authorId="0">
      <text>
        <r>
          <rPr>
            <sz val="10"/>
            <rFont val="Arial"/>
            <family val="2"/>
          </rPr>
          <t>Ô chỉ tiêu có định dạng số. Đơn vị tính x 1 (hoặc %)</t>
        </r>
      </text>
    </comment>
    <comment ref="F8" authorId="0">
      <text>
        <r>
          <rPr>
            <sz val="10"/>
            <rFont val="Arial"/>
            <family val="2"/>
          </rPr>
          <t>Ô chỉ tiêu có định dạng số. Đơn vị tính x 1 (hoặc %)</t>
        </r>
      </text>
    </comment>
    <comment ref="G8" authorId="0">
      <text>
        <r>
          <rPr>
            <sz val="10"/>
            <rFont val="Arial"/>
            <family val="2"/>
          </rPr>
          <t>Ô chỉ tiêu có định dạng số. Đơn vị tính x 1 (hoặc %)</t>
        </r>
      </text>
    </comment>
    <comment ref="A10" authorId="0">
      <text>
        <r>
          <rPr>
            <sz val="10"/>
            <rFont val="Arial"/>
            <family val="2"/>
          </rPr>
          <t>Ô chỉ tiêu có định dạng số. Đơn vị tính x 1 (hoặc %)
Dữ liệu động đầu vào hợp lệ khi chỉ được thêm dòng trên ô này.</t>
        </r>
      </text>
    </comment>
    <comment ref="B10" authorId="0">
      <text>
        <r>
          <rPr>
            <sz val="10"/>
            <rFont val="Arial"/>
            <family val="2"/>
          </rPr>
          <t>Ô chỉ tiêu có định dạng ký tự
Dữ liệu động đầu vào hợp lệ khi chỉ được thêm dòng trên ô này.</t>
        </r>
      </text>
    </comment>
    <comment ref="C10" authorId="0">
      <text>
        <r>
          <rPr>
            <sz val="10"/>
            <rFont val="Arial"/>
            <family val="2"/>
          </rPr>
          <t>Ô chỉ tiêu có định dạng số. Đơn vị tính x 1 (hoặc %)
Dữ liệu động đầu vào hợp lệ khi chỉ được thêm dòng trên ô này.</t>
        </r>
      </text>
    </comment>
    <comment ref="D10" authorId="0">
      <text>
        <r>
          <rPr>
            <sz val="10"/>
            <rFont val="Arial"/>
            <family val="2"/>
          </rPr>
          <t>Ô chỉ tiêu có định dạng số. Đơn vị tính x 1 (hoặc %)
Dữ liệu động đầu vào hợp lệ khi chỉ được thêm dòng trên ô này.</t>
        </r>
      </text>
    </comment>
    <comment ref="E10" authorId="0">
      <text>
        <r>
          <rPr>
            <sz val="10"/>
            <rFont val="Arial"/>
            <family val="2"/>
          </rPr>
          <t>Ô chỉ tiêu có định dạng số. Đơn vị tính x 1 (hoặc %)
Dữ liệu động đầu vào hợp lệ khi chỉ được thêm dòng trên ô này.</t>
        </r>
      </text>
    </comment>
    <comment ref="F10" authorId="0">
      <text>
        <r>
          <rPr>
            <sz val="10"/>
            <rFont val="Arial"/>
            <family val="2"/>
          </rPr>
          <t>Ô chỉ tiêu có định dạng số. Đơn vị tính x 1 (hoặc %)
Dữ liệu động đầu vào hợp lệ khi chỉ được thêm dòng trên ô này.</t>
        </r>
      </text>
    </comment>
    <comment ref="G10" authorId="0">
      <text>
        <r>
          <rPr>
            <sz val="10"/>
            <rFont val="Arial"/>
            <family val="2"/>
          </rPr>
          <t>Ô chỉ tiêu có định dạng số. Đơn vị tính x 1 (hoặc %)
Dữ liệu động đầu vào hợp lệ khi chỉ được thêm dòng trên ô này.</t>
        </r>
      </text>
    </comment>
    <comment ref="D11" authorId="0">
      <text>
        <r>
          <rPr>
            <sz val="10"/>
            <rFont val="Arial"/>
            <family val="2"/>
          </rPr>
          <t>Ô chỉ tiêu có định dạng số. Đơn vị tính x 1 (hoặc %)</t>
        </r>
      </text>
    </comment>
    <comment ref="E11" authorId="0">
      <text>
        <r>
          <rPr>
            <sz val="10"/>
            <rFont val="Arial"/>
            <family val="2"/>
          </rPr>
          <t>Ô chỉ tiêu có định dạng số. Đơn vị tính x 1 (hoặc %)</t>
        </r>
      </text>
    </comment>
    <comment ref="F11" authorId="0">
      <text>
        <r>
          <rPr>
            <sz val="10"/>
            <rFont val="Arial"/>
            <family val="2"/>
          </rPr>
          <t>Ô chỉ tiêu có định dạng số. Đơn vị tính x 1 (hoặc %)</t>
        </r>
      </text>
    </comment>
    <comment ref="G11" authorId="0">
      <text>
        <r>
          <rPr>
            <sz val="10"/>
            <rFont val="Arial"/>
            <family val="2"/>
          </rPr>
          <t>Ô chỉ tiêu có định dạng số. Đơn vị tính x 1 (hoặc %)</t>
        </r>
      </text>
    </comment>
    <comment ref="A16" authorId="0">
      <text>
        <r>
          <rPr>
            <sz val="10"/>
            <rFont val="Arial"/>
            <family val="2"/>
          </rPr>
          <t>Ô chỉ tiêu có định dạng số. Đơn vị tính x 1 (hoặc %)
Dữ liệu động đầu vào hợp lệ khi chỉ được thêm dòng trên ô này.</t>
        </r>
      </text>
    </comment>
    <comment ref="B16" authorId="0">
      <text>
        <r>
          <rPr>
            <sz val="10"/>
            <rFont val="Arial"/>
            <family val="2"/>
          </rPr>
          <t>Ô chỉ tiêu có định dạng ký tự
Dữ liệu động đầu vào hợp lệ khi chỉ được thêm dòng trên ô này.</t>
        </r>
      </text>
    </comment>
    <comment ref="C16" authorId="0">
      <text>
        <r>
          <rPr>
            <sz val="10"/>
            <rFont val="Arial"/>
            <family val="2"/>
          </rPr>
          <t>Ô chỉ tiêu có định dạng số. Đơn vị tính x 1 (hoặc %)
Dữ liệu động đầu vào hợp lệ khi chỉ được thêm dòng trên ô này.</t>
        </r>
      </text>
    </comment>
    <comment ref="D16" authorId="0">
      <text>
        <r>
          <rPr>
            <sz val="10"/>
            <rFont val="Arial"/>
            <family val="2"/>
          </rPr>
          <t>Ô chỉ tiêu có định dạng số. Đơn vị tính x 1 (hoặc %)
Dữ liệu động đầu vào hợp lệ khi chỉ được thêm dòng trên ô này.</t>
        </r>
      </text>
    </comment>
    <comment ref="E16" authorId="0">
      <text>
        <r>
          <rPr>
            <sz val="10"/>
            <rFont val="Arial"/>
            <family val="2"/>
          </rPr>
          <t>Ô chỉ tiêu có định dạng số. Đơn vị tính x 1 (hoặc %)
Dữ liệu động đầu vào hợp lệ khi chỉ được thêm dòng trên ô này.</t>
        </r>
      </text>
    </comment>
    <comment ref="F16" authorId="0">
      <text>
        <r>
          <rPr>
            <sz val="10"/>
            <rFont val="Arial"/>
            <family val="2"/>
          </rPr>
          <t>Ô chỉ tiêu có định dạng số. Đơn vị tính x 1 (hoặc %)
Dữ liệu động đầu vào hợp lệ khi chỉ được thêm dòng trên ô này.</t>
        </r>
      </text>
    </comment>
    <comment ref="G16" authorId="0">
      <text>
        <r>
          <rPr>
            <sz val="10"/>
            <rFont val="Arial"/>
            <family val="2"/>
          </rPr>
          <t>Ô chỉ tiêu có định dạng số. Đơn vị tính x 1 (hoặc %)
Dữ liệu động đầu vào hợp lệ khi chỉ được thêm dòng trên ô này.</t>
        </r>
      </text>
    </comment>
    <comment ref="D17" authorId="0">
      <text>
        <r>
          <rPr>
            <sz val="10"/>
            <rFont val="Arial"/>
            <family val="2"/>
          </rPr>
          <t>Ô chỉ tiêu có định dạng số. Đơn vị tính x 1 (hoặc %)</t>
        </r>
      </text>
    </comment>
    <comment ref="E17" authorId="0">
      <text>
        <r>
          <rPr>
            <sz val="10"/>
            <rFont val="Arial"/>
            <family val="2"/>
          </rPr>
          <t>Ô chỉ tiêu có định dạng số. Đơn vị tính x 1 (hoặc %)</t>
        </r>
      </text>
    </comment>
    <comment ref="F17" authorId="0">
      <text>
        <r>
          <rPr>
            <sz val="10"/>
            <rFont val="Arial"/>
            <family val="2"/>
          </rPr>
          <t>Ô chỉ tiêu có định dạng số. Đơn vị tính x 1 (hoặc %)</t>
        </r>
      </text>
    </comment>
    <comment ref="G17" authorId="0">
      <text>
        <r>
          <rPr>
            <sz val="10"/>
            <rFont val="Arial"/>
            <family val="2"/>
          </rPr>
          <t>Ô chỉ tiêu có định dạng số. Đơn vị tính x 1 (hoặc %)</t>
        </r>
      </text>
    </comment>
    <comment ref="A19" authorId="0">
      <text>
        <r>
          <rPr>
            <sz val="10"/>
            <rFont val="Arial"/>
            <family val="2"/>
          </rPr>
          <t>Ô chỉ tiêu có định dạng số. Đơn vị tính x 1 (hoặc %)
Dữ liệu động đầu vào hợp lệ khi chỉ được thêm dòng trên ô này.</t>
        </r>
      </text>
    </comment>
    <comment ref="B19" authorId="0">
      <text>
        <r>
          <rPr>
            <sz val="10"/>
            <rFont val="Arial"/>
            <family val="2"/>
          </rPr>
          <t>Ô chỉ tiêu có định dạng ký tự
Dữ liệu động đầu vào hợp lệ khi chỉ được thêm dòng trên ô này.</t>
        </r>
      </text>
    </comment>
    <comment ref="C19" authorId="0">
      <text>
        <r>
          <rPr>
            <sz val="10"/>
            <rFont val="Arial"/>
            <family val="2"/>
          </rPr>
          <t>Ô chỉ tiêu có định dạng số. Đơn vị tính x 1 (hoặc %)
Dữ liệu động đầu vào hợp lệ khi chỉ được thêm dòng trên ô này.</t>
        </r>
      </text>
    </comment>
    <comment ref="D19" authorId="0">
      <text>
        <r>
          <rPr>
            <sz val="10"/>
            <rFont val="Arial"/>
            <family val="2"/>
          </rPr>
          <t>Ô chỉ tiêu có định dạng số. Đơn vị tính x 1 (hoặc %)
Dữ liệu động đầu vào hợp lệ khi chỉ được thêm dòng trên ô này.</t>
        </r>
      </text>
    </comment>
    <comment ref="E19" authorId="0">
      <text>
        <r>
          <rPr>
            <sz val="10"/>
            <rFont val="Arial"/>
            <family val="2"/>
          </rPr>
          <t>Ô chỉ tiêu có định dạng số. Đơn vị tính x 1 (hoặc %)
Dữ liệu động đầu vào hợp lệ khi chỉ được thêm dòng trên ô này.</t>
        </r>
      </text>
    </comment>
    <comment ref="F19" authorId="0">
      <text>
        <r>
          <rPr>
            <sz val="10"/>
            <rFont val="Arial"/>
            <family val="2"/>
          </rPr>
          <t>Ô chỉ tiêu có định dạng số. Đơn vị tính x 1 (hoặc %)
Dữ liệu động đầu vào hợp lệ khi chỉ được thêm dòng trên ô này.</t>
        </r>
      </text>
    </comment>
    <comment ref="G19" authorId="0">
      <text>
        <r>
          <rPr>
            <sz val="10"/>
            <rFont val="Arial"/>
            <family val="2"/>
          </rPr>
          <t>Ô chỉ tiêu có định dạng số. Đơn vị tính x 1 (hoặc %)
Dữ liệu động đầu vào hợp lệ khi chỉ được thêm dòng trên ô này.</t>
        </r>
      </text>
    </comment>
    <comment ref="D20" authorId="0">
      <text>
        <r>
          <rPr>
            <sz val="10"/>
            <rFont val="Arial"/>
            <family val="2"/>
          </rPr>
          <t>Ô chỉ tiêu có định dạng số. Đơn vị tính x 1 (hoặc %)</t>
        </r>
      </text>
    </comment>
    <comment ref="E20" authorId="0">
      <text>
        <r>
          <rPr>
            <sz val="10"/>
            <rFont val="Arial"/>
            <family val="2"/>
          </rPr>
          <t>Ô chỉ tiêu có định dạng số. Đơn vị tính x 1 (hoặc %)</t>
        </r>
      </text>
    </comment>
    <comment ref="F20" authorId="0">
      <text>
        <r>
          <rPr>
            <sz val="10"/>
            <rFont val="Arial"/>
            <family val="2"/>
          </rPr>
          <t>Ô chỉ tiêu có định dạng số. Đơn vị tính x 1 (hoặc %)</t>
        </r>
      </text>
    </comment>
    <comment ref="G20" authorId="0">
      <text>
        <r>
          <rPr>
            <sz val="10"/>
            <rFont val="Arial"/>
            <family val="2"/>
          </rPr>
          <t>Ô chỉ tiêu có định dạng số. Đơn vị tính x 1 (hoặc %)</t>
        </r>
      </text>
    </comment>
    <comment ref="D21" authorId="0">
      <text>
        <r>
          <rPr>
            <sz val="10"/>
            <rFont val="Arial"/>
            <family val="2"/>
          </rPr>
          <t>Ô chỉ tiêu có định dạng số. Đơn vị tính x 1 (hoặc %)</t>
        </r>
      </text>
    </comment>
    <comment ref="E21" authorId="0">
      <text>
        <r>
          <rPr>
            <sz val="10"/>
            <rFont val="Arial"/>
            <family val="2"/>
          </rPr>
          <t>Ô chỉ tiêu có định dạng số. Đơn vị tính x 1 (hoặc %)</t>
        </r>
      </text>
    </comment>
    <comment ref="F21" authorId="0">
      <text>
        <r>
          <rPr>
            <sz val="10"/>
            <rFont val="Arial"/>
            <family val="2"/>
          </rPr>
          <t>Ô chỉ tiêu có định dạng số. Đơn vị tính x 1 (hoặc %)</t>
        </r>
      </text>
    </comment>
    <comment ref="G21" authorId="0">
      <text>
        <r>
          <rPr>
            <sz val="10"/>
            <rFont val="Arial"/>
            <family val="2"/>
          </rPr>
          <t>Ô chỉ tiêu có định dạng số. Đơn vị tính x 1 (hoặc %)</t>
        </r>
      </text>
    </comment>
    <comment ref="A23" authorId="0">
      <text>
        <r>
          <rPr>
            <sz val="10"/>
            <rFont val="Arial"/>
            <family val="2"/>
          </rPr>
          <t>Ô chỉ tiêu có định dạng số. Đơn vị tính x 1 (hoặc %)
Dữ liệu động đầu vào hợp lệ khi chỉ được thêm dòng trên ô này.</t>
        </r>
      </text>
    </comment>
    <comment ref="B23" authorId="0">
      <text>
        <r>
          <rPr>
            <sz val="10"/>
            <rFont val="Arial"/>
            <family val="2"/>
          </rPr>
          <t>Ô chỉ tiêu có định dạng ký tự
Dữ liệu động đầu vào hợp lệ khi chỉ được thêm dòng trên ô này.</t>
        </r>
      </text>
    </comment>
    <comment ref="C23" authorId="0">
      <text>
        <r>
          <rPr>
            <sz val="10"/>
            <rFont val="Arial"/>
            <family val="2"/>
          </rPr>
          <t>Ô chỉ tiêu có định dạng số. Đơn vị tính x 1 (hoặc %)
Dữ liệu động đầu vào hợp lệ khi chỉ được thêm dòng trên ô này.</t>
        </r>
      </text>
    </comment>
    <comment ref="D23" authorId="0">
      <text>
        <r>
          <rPr>
            <sz val="10"/>
            <rFont val="Arial"/>
            <family val="2"/>
          </rPr>
          <t>Ô chỉ tiêu có định dạng số. Đơn vị tính x 1 (hoặc %)
Dữ liệu động đầu vào hợp lệ khi chỉ được thêm dòng trên ô này.</t>
        </r>
      </text>
    </comment>
    <comment ref="E23" authorId="0">
      <text>
        <r>
          <rPr>
            <sz val="10"/>
            <rFont val="Arial"/>
            <family val="2"/>
          </rPr>
          <t>Ô chỉ tiêu có định dạng số. Đơn vị tính x 1 (hoặc %)
Dữ liệu động đầu vào hợp lệ khi chỉ được thêm dòng trên ô này.</t>
        </r>
      </text>
    </comment>
    <comment ref="F23" authorId="0">
      <text>
        <r>
          <rPr>
            <sz val="10"/>
            <rFont val="Arial"/>
            <family val="2"/>
          </rPr>
          <t>Ô chỉ tiêu có định dạng số. Đơn vị tính x 1 (hoặc %)
Dữ liệu động đầu vào hợp lệ khi chỉ được thêm dòng trên ô này.</t>
        </r>
      </text>
    </comment>
    <comment ref="G23" authorId="0">
      <text>
        <r>
          <rPr>
            <sz val="10"/>
            <rFont val="Arial"/>
            <family val="2"/>
          </rPr>
          <t>Ô chỉ tiêu có định dạng số. Đơn vị tính x 1 (hoặc %)
Dữ liệu động đầu vào hợp lệ khi chỉ được thêm dòng trên ô này.</t>
        </r>
      </text>
    </comment>
    <comment ref="D24" authorId="0">
      <text>
        <r>
          <rPr>
            <sz val="10"/>
            <rFont val="Arial"/>
            <family val="2"/>
          </rPr>
          <t>Ô chỉ tiêu có định dạng số. Đơn vị tính x 1 (hoặc %)</t>
        </r>
      </text>
    </comment>
    <comment ref="E24" authorId="0">
      <text>
        <r>
          <rPr>
            <sz val="10"/>
            <rFont val="Arial"/>
            <family val="2"/>
          </rPr>
          <t>Ô chỉ tiêu có định dạng số. Đơn vị tính x 1 (hoặc %)</t>
        </r>
      </text>
    </comment>
    <comment ref="F24" authorId="0">
      <text>
        <r>
          <rPr>
            <sz val="10"/>
            <rFont val="Arial"/>
            <family val="2"/>
          </rPr>
          <t>Ô chỉ tiêu có định dạng số. Đơn vị tính x 1 (hoặc %)</t>
        </r>
      </text>
    </comment>
    <comment ref="G24" authorId="0">
      <text>
        <r>
          <rPr>
            <sz val="10"/>
            <rFont val="Arial"/>
            <family val="2"/>
          </rPr>
          <t>Ô chỉ tiêu có định dạng số. Đơn vị tính x 1 (hoặc %)</t>
        </r>
      </text>
    </comment>
    <comment ref="D25" authorId="0">
      <text>
        <r>
          <rPr>
            <sz val="10"/>
            <rFont val="Arial"/>
            <family val="2"/>
          </rPr>
          <t>Ô chỉ tiêu có định dạng số. Đơn vị tính x 1 (hoặc %)</t>
        </r>
      </text>
    </comment>
    <comment ref="E25" authorId="0">
      <text>
        <r>
          <rPr>
            <sz val="10"/>
            <rFont val="Arial"/>
            <family val="2"/>
          </rPr>
          <t>Ô chỉ tiêu có định dạng số. Đơn vị tính x 1 (hoặc %)</t>
        </r>
      </text>
    </comment>
    <comment ref="F25" authorId="0">
      <text>
        <r>
          <rPr>
            <sz val="10"/>
            <rFont val="Arial"/>
            <family val="2"/>
          </rPr>
          <t>Ô chỉ tiêu có định dạng số. Đơn vị tính x 1 (hoặc %)</t>
        </r>
      </text>
    </comment>
    <comment ref="G25" authorId="0">
      <text>
        <r>
          <rPr>
            <sz val="10"/>
            <rFont val="Arial"/>
            <family val="2"/>
          </rPr>
          <t>Ô chỉ tiêu có định dạng số. Đơn vị tính x 1 (hoặc %)</t>
        </r>
      </text>
    </comment>
    <comment ref="A27" authorId="0">
      <text>
        <r>
          <rPr>
            <sz val="10"/>
            <rFont val="Arial"/>
            <family val="2"/>
          </rPr>
          <t>Ô chỉ tiêu có định dạng ký tự
Dữ liệu động đầu vào hợp lệ khi chỉ được thêm dòng trên ô này.</t>
        </r>
      </text>
    </comment>
    <comment ref="B27" authorId="0">
      <text>
        <r>
          <rPr>
            <sz val="10"/>
            <rFont val="Arial"/>
            <family val="2"/>
          </rPr>
          <t>Ô chỉ tiêu có định dạng ký tự
Dữ liệu động đầu vào hợp lệ khi chỉ được thêm dòng trên ô này.</t>
        </r>
      </text>
    </comment>
    <comment ref="C27" authorId="0">
      <text>
        <r>
          <rPr>
            <sz val="10"/>
            <rFont val="Arial"/>
            <family val="2"/>
          </rPr>
          <t>Ô chỉ tiêu có định dạng ký tự
Dữ liệu động đầu vào hợp lệ khi chỉ được thêm dòng trên ô này.</t>
        </r>
      </text>
    </comment>
    <comment ref="D27" authorId="0">
      <text>
        <r>
          <rPr>
            <sz val="10"/>
            <rFont val="Arial"/>
            <family val="2"/>
          </rPr>
          <t>Ô chỉ tiêu có định dạng số. Đơn vị tính x 1 (hoặc %)
Dữ liệu động đầu vào hợp lệ khi chỉ được thêm dòng trên ô này.</t>
        </r>
      </text>
    </comment>
    <comment ref="E27" authorId="0">
      <text>
        <r>
          <rPr>
            <sz val="10"/>
            <rFont val="Arial"/>
            <family val="2"/>
          </rPr>
          <t>Ô chỉ tiêu có định dạng số. Đơn vị tính x 1 (hoặc %)
Dữ liệu động đầu vào hợp lệ khi chỉ được thêm dòng trên ô này.</t>
        </r>
      </text>
    </comment>
    <comment ref="F27" authorId="0">
      <text>
        <r>
          <rPr>
            <sz val="10"/>
            <rFont val="Arial"/>
            <family val="2"/>
          </rPr>
          <t>Ô chỉ tiêu có định dạng số. Đơn vị tính x 1 (hoặc %)
Dữ liệu động đầu vào hợp lệ khi chỉ được thêm dòng trên ô này.</t>
        </r>
      </text>
    </comment>
    <comment ref="G27" authorId="0">
      <text>
        <r>
          <rPr>
            <sz val="10"/>
            <rFont val="Arial"/>
            <family val="2"/>
          </rPr>
          <t>Ô chỉ tiêu có định dạng số. Đơn vị tính x 1 (hoặc %)
Dữ liệu động đầu vào hợp lệ khi chỉ được thêm dòng trên ô này.</t>
        </r>
      </text>
    </comment>
    <comment ref="A29" authorId="0">
      <text>
        <r>
          <rPr>
            <sz val="10"/>
            <rFont val="Arial"/>
            <family val="2"/>
          </rPr>
          <t>Ô chỉ tiêu có định dạng ký tự
Dữ liệu động đầu vào hợp lệ khi chỉ được thêm dòng trên ô này.</t>
        </r>
      </text>
    </comment>
    <comment ref="B29" authorId="0">
      <text>
        <r>
          <rPr>
            <sz val="10"/>
            <rFont val="Arial"/>
            <family val="2"/>
          </rPr>
          <t>Ô chỉ tiêu có định dạng ký tự
Dữ liệu động đầu vào hợp lệ khi chỉ được thêm dòng trên ô này.</t>
        </r>
      </text>
    </comment>
    <comment ref="C29" authorId="0">
      <text>
        <r>
          <rPr>
            <sz val="10"/>
            <rFont val="Arial"/>
            <family val="2"/>
          </rPr>
          <t>Ô chỉ tiêu có định dạng ký tự
Dữ liệu động đầu vào hợp lệ khi chỉ được thêm dòng trên ô này.</t>
        </r>
      </text>
    </comment>
    <comment ref="D29" authorId="0">
      <text>
        <r>
          <rPr>
            <sz val="10"/>
            <rFont val="Arial"/>
            <family val="2"/>
          </rPr>
          <t>Ô chỉ tiêu có định dạng số. Đơn vị tính x 1 (hoặc %)
Dữ liệu động đầu vào hợp lệ khi chỉ được thêm dòng trên ô này.</t>
        </r>
      </text>
    </comment>
    <comment ref="E29" authorId="0">
      <text>
        <r>
          <rPr>
            <sz val="10"/>
            <rFont val="Arial"/>
            <family val="2"/>
          </rPr>
          <t>Ô chỉ tiêu có định dạng số. Đơn vị tính x 1 (hoặc %)
Dữ liệu động đầu vào hợp lệ khi chỉ được thêm dòng trên ô này.</t>
        </r>
      </text>
    </comment>
    <comment ref="F29" authorId="0">
      <text>
        <r>
          <rPr>
            <sz val="10"/>
            <rFont val="Arial"/>
            <family val="2"/>
          </rPr>
          <t>Ô chỉ tiêu có định dạng số. Đơn vị tính x 1 (hoặc %)
Dữ liệu động đầu vào hợp lệ khi chỉ được thêm dòng trên ô này.</t>
        </r>
      </text>
    </comment>
    <comment ref="G29" authorId="0">
      <text>
        <r>
          <rPr>
            <sz val="10"/>
            <rFont val="Arial"/>
            <family val="2"/>
          </rPr>
          <t>Ô chỉ tiêu có định dạng số. Đơn vị tính x 1 (hoặc %)
Dữ liệu động đầu vào hợp lệ khi chỉ được thêm dòng trên ô này.</t>
        </r>
      </text>
    </comment>
    <comment ref="D30" authorId="0">
      <text>
        <r>
          <rPr>
            <sz val="10"/>
            <rFont val="Arial"/>
            <family val="2"/>
          </rPr>
          <t>Ô chỉ tiêu có định dạng số. Đơn vị tính x 1 (hoặc %)</t>
        </r>
      </text>
    </comment>
    <comment ref="E30" authorId="0">
      <text>
        <r>
          <rPr>
            <sz val="10"/>
            <rFont val="Arial"/>
            <family val="2"/>
          </rPr>
          <t>Ô chỉ tiêu có định dạng số. Đơn vị tính x 1 (hoặc %)</t>
        </r>
      </text>
    </comment>
    <comment ref="F30" authorId="0">
      <text>
        <r>
          <rPr>
            <sz val="10"/>
            <rFont val="Arial"/>
            <family val="2"/>
          </rPr>
          <t>Ô chỉ tiêu có định dạng số. Đơn vị tính x 1 (hoặc %)</t>
        </r>
      </text>
    </comment>
    <comment ref="G30" authorId="0">
      <text>
        <r>
          <rPr>
            <sz val="10"/>
            <rFont val="Arial"/>
            <family val="2"/>
          </rPr>
          <t>Ô chỉ tiêu có định dạng số. Đơn vị tính x 1 (hoặc %)</t>
        </r>
      </text>
    </comment>
    <comment ref="D31" authorId="0">
      <text>
        <r>
          <rPr>
            <sz val="10"/>
            <rFont val="Arial"/>
            <family val="2"/>
          </rPr>
          <t>Ô chỉ tiêu có định dạng số. Đơn vị tính x 1 (hoặc %)</t>
        </r>
      </text>
    </comment>
    <comment ref="E31" authorId="0">
      <text>
        <r>
          <rPr>
            <sz val="10"/>
            <rFont val="Arial"/>
            <family val="2"/>
          </rPr>
          <t>Ô chỉ tiêu có định dạng số. Đơn vị tính x 1 (hoặc %)</t>
        </r>
      </text>
    </comment>
    <comment ref="F31" authorId="0">
      <text>
        <r>
          <rPr>
            <sz val="10"/>
            <rFont val="Arial"/>
            <family val="2"/>
          </rPr>
          <t>Ô chỉ tiêu có định dạng số. Đơn vị tính x 1 (hoặc %)</t>
        </r>
      </text>
    </comment>
    <comment ref="G31" authorId="0">
      <text>
        <r>
          <rPr>
            <sz val="10"/>
            <rFont val="Arial"/>
            <family val="2"/>
          </rPr>
          <t>Ô chỉ tiêu có định dạng số. Đơn vị tính x 1 (hoặc %)</t>
        </r>
      </text>
    </comment>
  </commentList>
</comments>
</file>

<file path=xl/comments7.xml><?xml version="1.0" encoding="utf-8"?>
<comments xmlns="http://schemas.openxmlformats.org/spreadsheetml/2006/main">
  <authors>
    <author/>
  </authors>
  <commentList>
    <comment ref="D2" authorId="0">
      <text>
        <r>
          <rPr>
            <sz val="10"/>
            <rFont val="Arial"/>
            <family val="2"/>
          </rPr>
          <t>Ô chỉ tiêu có định dạng số. Đơn vị tính x 1 (hoặc %)</t>
        </r>
      </text>
    </comment>
    <comment ref="E2" authorId="0">
      <text>
        <r>
          <rPr>
            <sz val="10"/>
            <rFont val="Arial"/>
            <family val="2"/>
          </rPr>
          <t>Ô chỉ tiêu có định dạng số. Đơn vị tính x 1 (hoặc %)</t>
        </r>
      </text>
    </comment>
    <comment ref="D3" authorId="0">
      <text>
        <r>
          <rPr>
            <sz val="10"/>
            <rFont val="Arial"/>
            <family val="2"/>
          </rPr>
          <t>Ô chỉ tiêu có định dạng số. Đơn vị tính x 1 (hoặc %)</t>
        </r>
      </text>
    </comment>
    <comment ref="E3" authorId="0">
      <text>
        <r>
          <rPr>
            <sz val="10"/>
            <rFont val="Arial"/>
            <family val="2"/>
          </rPr>
          <t>Ô chỉ tiêu có định dạng số. Đơn vị tính x 1 (hoặc %)</t>
        </r>
      </text>
    </comment>
    <comment ref="D4" authorId="0">
      <text>
        <r>
          <rPr>
            <sz val="10"/>
            <rFont val="Arial"/>
            <family val="2"/>
          </rPr>
          <t>Ô chỉ tiêu có định dạng số. Đơn vị tính x 1 (hoặc %)</t>
        </r>
      </text>
    </comment>
    <comment ref="E4" authorId="0">
      <text>
        <r>
          <rPr>
            <sz val="10"/>
            <rFont val="Arial"/>
            <family val="2"/>
          </rPr>
          <t>Ô chỉ tiêu có định dạng số. Đơn vị tính x 1 (hoặc %)</t>
        </r>
      </text>
    </comment>
    <comment ref="D5" authorId="0">
      <text>
        <r>
          <rPr>
            <sz val="10"/>
            <rFont val="Arial"/>
            <family val="2"/>
          </rPr>
          <t>Ô chỉ tiêu có định dạng số. Đơn vị tính x 1 (hoặc %)</t>
        </r>
      </text>
    </comment>
    <comment ref="E5" authorId="0">
      <text>
        <r>
          <rPr>
            <sz val="10"/>
            <rFont val="Arial"/>
            <family val="2"/>
          </rPr>
          <t>Ô chỉ tiêu có định dạng số. Đơn vị tính x 1 (hoặc %)</t>
        </r>
      </text>
    </comment>
    <comment ref="D6" authorId="0">
      <text>
        <r>
          <rPr>
            <sz val="10"/>
            <rFont val="Arial"/>
            <family val="2"/>
          </rPr>
          <t>Ô chỉ tiêu có định dạng số. Đơn vị tính x 1 (hoặc %)</t>
        </r>
      </text>
    </comment>
    <comment ref="E6" authorId="0">
      <text>
        <r>
          <rPr>
            <sz val="10"/>
            <rFont val="Arial"/>
            <family val="2"/>
          </rPr>
          <t>Ô chỉ tiêu có định dạng số. Đơn vị tính x 1 (hoặc %)</t>
        </r>
      </text>
    </comment>
    <comment ref="D7" authorId="0">
      <text>
        <r>
          <rPr>
            <sz val="10"/>
            <rFont val="Arial"/>
            <family val="2"/>
          </rPr>
          <t>Ô chỉ tiêu có định dạng số. Đơn vị tính x 1 (hoặc %)</t>
        </r>
      </text>
    </comment>
    <comment ref="E7" authorId="0">
      <text>
        <r>
          <rPr>
            <sz val="10"/>
            <rFont val="Arial"/>
            <family val="2"/>
          </rPr>
          <t>Ô chỉ tiêu có định dạng số. Đơn vị tính x 1 (hoặc %)</t>
        </r>
      </text>
    </comment>
    <comment ref="D8" authorId="0">
      <text>
        <r>
          <rPr>
            <sz val="10"/>
            <rFont val="Arial"/>
            <family val="2"/>
          </rPr>
          <t>Ô chỉ tiêu có định dạng số. Đơn vị tính x 1 (hoặc %)</t>
        </r>
      </text>
    </comment>
    <comment ref="E8" authorId="0">
      <text>
        <r>
          <rPr>
            <sz val="10"/>
            <rFont val="Arial"/>
            <family val="2"/>
          </rPr>
          <t>Ô chỉ tiêu có định dạng số. Đơn vị tính x 1 (hoặc %)</t>
        </r>
      </text>
    </comment>
    <comment ref="D9" authorId="0">
      <text>
        <r>
          <rPr>
            <sz val="10"/>
            <rFont val="Arial"/>
            <family val="2"/>
          </rPr>
          <t>Ô chỉ tiêu có định dạng số. Đơn vị tính x 1 (hoặc %)</t>
        </r>
      </text>
    </comment>
    <comment ref="E9" authorId="0">
      <text>
        <r>
          <rPr>
            <sz val="10"/>
            <rFont val="Arial"/>
            <family val="2"/>
          </rPr>
          <t>Ô chỉ tiêu có định dạng số. Đơn vị tính x 1 (hoặc %)</t>
        </r>
      </text>
    </comment>
    <comment ref="D10" authorId="0">
      <text>
        <r>
          <rPr>
            <sz val="10"/>
            <rFont val="Arial"/>
            <family val="2"/>
          </rPr>
          <t>Ô chỉ tiêu có định dạng số. Đơn vị tính x 1 (hoặc %)</t>
        </r>
      </text>
    </comment>
    <comment ref="E10" authorId="0">
      <text>
        <r>
          <rPr>
            <sz val="10"/>
            <rFont val="Arial"/>
            <family val="2"/>
          </rPr>
          <t>Ô chỉ tiêu có định dạng số. Đơn vị tính x 1 (hoặc %)</t>
        </r>
      </text>
    </comment>
    <comment ref="D11" authorId="0">
      <text>
        <r>
          <rPr>
            <sz val="10"/>
            <rFont val="Arial"/>
            <family val="2"/>
          </rPr>
          <t>Ô chỉ tiêu có định dạng số. Đơn vị tính x 1 (hoặc %)</t>
        </r>
      </text>
    </comment>
    <comment ref="E11" authorId="0">
      <text>
        <r>
          <rPr>
            <sz val="10"/>
            <rFont val="Arial"/>
            <family val="2"/>
          </rPr>
          <t>Ô chỉ tiêu có định dạng số. Đơn vị tính x 1 (hoặc %)</t>
        </r>
      </text>
    </comment>
    <comment ref="D12" authorId="0">
      <text>
        <r>
          <rPr>
            <sz val="10"/>
            <rFont val="Arial"/>
            <family val="2"/>
          </rPr>
          <t>Ô chỉ tiêu có định dạng số. Đơn vị tính x 1 (hoặc %)</t>
        </r>
      </text>
    </comment>
    <comment ref="E12" authorId="0">
      <text>
        <r>
          <rPr>
            <sz val="10"/>
            <rFont val="Arial"/>
            <family val="2"/>
          </rPr>
          <t>Ô chỉ tiêu có định dạng số. Đơn vị tính x 1 (hoặc %)</t>
        </r>
      </text>
    </comment>
    <comment ref="D13" authorId="0">
      <text>
        <r>
          <rPr>
            <sz val="10"/>
            <rFont val="Arial"/>
            <family val="2"/>
          </rPr>
          <t>Ô chỉ tiêu có định dạng số. Đơn vị tính x 1 (hoặc %)</t>
        </r>
      </text>
    </comment>
    <comment ref="E13" authorId="0">
      <text>
        <r>
          <rPr>
            <sz val="10"/>
            <rFont val="Arial"/>
            <family val="2"/>
          </rPr>
          <t>Ô chỉ tiêu có định dạng số. Đơn vị tính x 1 (hoặc %)</t>
        </r>
      </text>
    </comment>
    <comment ref="D14" authorId="0">
      <text>
        <r>
          <rPr>
            <sz val="10"/>
            <rFont val="Arial"/>
            <family val="2"/>
          </rPr>
          <t>Ô chỉ tiêu có định dạng số. Đơn vị tính x 1 (hoặc %)</t>
        </r>
      </text>
    </comment>
    <comment ref="E14" authorId="0">
      <text>
        <r>
          <rPr>
            <sz val="10"/>
            <rFont val="Arial"/>
            <family val="2"/>
          </rPr>
          <t>Ô chỉ tiêu có định dạng số. Đơn vị tính x 1 (hoặc %)</t>
        </r>
      </text>
    </comment>
    <comment ref="D15" authorId="0">
      <text>
        <r>
          <rPr>
            <sz val="10"/>
            <rFont val="Arial"/>
            <family val="2"/>
          </rPr>
          <t>Ô chỉ tiêu có định dạng số. Đơn vị tính x 1 (hoặc %)</t>
        </r>
      </text>
    </comment>
    <comment ref="E15" authorId="0">
      <text>
        <r>
          <rPr>
            <sz val="10"/>
            <rFont val="Arial"/>
            <family val="2"/>
          </rPr>
          <t>Ô chỉ tiêu có định dạng số. Đơn vị tính x 1 (hoặc %)</t>
        </r>
      </text>
    </comment>
    <comment ref="D16" authorId="0">
      <text>
        <r>
          <rPr>
            <sz val="10"/>
            <rFont val="Arial"/>
            <family val="2"/>
          </rPr>
          <t>Ô chỉ tiêu có định dạng số. Đơn vị tính x 1 (hoặc %)</t>
        </r>
      </text>
    </comment>
    <comment ref="E16" authorId="0">
      <text>
        <r>
          <rPr>
            <sz val="10"/>
            <rFont val="Arial"/>
            <family val="2"/>
          </rPr>
          <t>Ô chỉ tiêu có định dạng số. Đơn vị tính x 1 (hoặc %)</t>
        </r>
      </text>
    </comment>
    <comment ref="D17" authorId="0">
      <text>
        <r>
          <rPr>
            <sz val="10"/>
            <rFont val="Arial"/>
            <family val="2"/>
          </rPr>
          <t>Ô chỉ tiêu có định dạng số. Đơn vị tính x 1 (hoặc %)</t>
        </r>
      </text>
    </comment>
    <comment ref="E17" authorId="0">
      <text>
        <r>
          <rPr>
            <sz val="10"/>
            <rFont val="Arial"/>
            <family val="2"/>
          </rPr>
          <t>Ô chỉ tiêu có định dạng số. Đơn vị tính x 1 (hoặc %)</t>
        </r>
      </text>
    </comment>
    <comment ref="D18" authorId="0">
      <text>
        <r>
          <rPr>
            <sz val="10"/>
            <rFont val="Arial"/>
            <family val="2"/>
          </rPr>
          <t>Ô chỉ tiêu có định dạng số. Đơn vị tính x 1 (hoặc %)</t>
        </r>
      </text>
    </comment>
    <comment ref="E18" authorId="0">
      <text>
        <r>
          <rPr>
            <sz val="10"/>
            <rFont val="Arial"/>
            <family val="2"/>
          </rPr>
          <t>Ô chỉ tiêu có định dạng số. Đơn vị tính x 1 (hoặc %)</t>
        </r>
      </text>
    </comment>
    <comment ref="D19" authorId="0">
      <text>
        <r>
          <rPr>
            <sz val="10"/>
            <rFont val="Arial"/>
            <family val="2"/>
          </rPr>
          <t>Ô chỉ tiêu có định dạng số. Đơn vị tính x 1 (hoặc %)</t>
        </r>
      </text>
    </comment>
    <comment ref="E19" authorId="0">
      <text>
        <r>
          <rPr>
            <sz val="10"/>
            <rFont val="Arial"/>
            <family val="2"/>
          </rPr>
          <t>Ô chỉ tiêu có định dạng số. Đơn vị tính x 1 (hoặc %)</t>
        </r>
      </text>
    </comment>
    <comment ref="D20" authorId="0">
      <text>
        <r>
          <rPr>
            <sz val="10"/>
            <rFont val="Arial"/>
            <family val="2"/>
          </rPr>
          <t>Ô chỉ tiêu có định dạng số. Đơn vị tính x 1 (hoặc %)</t>
        </r>
      </text>
    </comment>
    <comment ref="E20" authorId="0">
      <text>
        <r>
          <rPr>
            <sz val="10"/>
            <rFont val="Arial"/>
            <family val="2"/>
          </rPr>
          <t>Ô chỉ tiêu có định dạng số. Đơn vị tính x 1 (hoặc %)</t>
        </r>
      </text>
    </comment>
    <comment ref="D21" authorId="0">
      <text>
        <r>
          <rPr>
            <sz val="10"/>
            <rFont val="Arial"/>
            <family val="2"/>
          </rPr>
          <t>Ô chỉ tiêu có định dạng số. Đơn vị tính x 1 (hoặc %)</t>
        </r>
      </text>
    </comment>
    <comment ref="E21" authorId="0">
      <text>
        <r>
          <rPr>
            <sz val="10"/>
            <rFont val="Arial"/>
            <family val="2"/>
          </rPr>
          <t>Ô chỉ tiêu có định dạng số. Đơn vị tính x 1 (hoặc %)</t>
        </r>
      </text>
    </comment>
    <comment ref="D22" authorId="0">
      <text>
        <r>
          <rPr>
            <sz val="10"/>
            <rFont val="Arial"/>
            <family val="2"/>
          </rPr>
          <t>Ô chỉ tiêu có định dạng số. Đơn vị tính x 1 (hoặc %)</t>
        </r>
      </text>
    </comment>
    <comment ref="E22" authorId="0">
      <text>
        <r>
          <rPr>
            <sz val="10"/>
            <rFont val="Arial"/>
            <family val="2"/>
          </rPr>
          <t>Ô chỉ tiêu có định dạng số. Đơn vị tính x 1 (hoặc %)</t>
        </r>
      </text>
    </comment>
    <comment ref="D23" authorId="0">
      <text>
        <r>
          <rPr>
            <sz val="10"/>
            <rFont val="Arial"/>
            <family val="2"/>
          </rPr>
          <t>Ô chỉ tiêu có định dạng số. Đơn vị tính x 1 (hoặc %)</t>
        </r>
      </text>
    </comment>
    <comment ref="E23" authorId="0">
      <text>
        <r>
          <rPr>
            <sz val="10"/>
            <rFont val="Arial"/>
            <family val="2"/>
          </rPr>
          <t>Ô chỉ tiêu có định dạng số. Đơn vị tính x 1 (hoặc %)</t>
        </r>
      </text>
    </comment>
    <comment ref="D24" authorId="0">
      <text>
        <r>
          <rPr>
            <sz val="10"/>
            <rFont val="Arial"/>
            <family val="2"/>
          </rPr>
          <t>Ô chỉ tiêu có định dạng số. Đơn vị tính x 1 (hoặc %)</t>
        </r>
      </text>
    </comment>
    <comment ref="E24" authorId="0">
      <text>
        <r>
          <rPr>
            <sz val="10"/>
            <rFont val="Arial"/>
            <family val="2"/>
          </rPr>
          <t>Ô chỉ tiêu có định dạng số. Đơn vị tính x 1 (hoặc %)</t>
        </r>
      </text>
    </comment>
    <comment ref="D25" authorId="0">
      <text>
        <r>
          <rPr>
            <sz val="10"/>
            <rFont val="Arial"/>
            <family val="2"/>
          </rPr>
          <t>Ô chỉ tiêu có định dạng số. Đơn vị tính %</t>
        </r>
      </text>
    </comment>
    <comment ref="E25" authorId="0">
      <text>
        <r>
          <rPr>
            <sz val="10"/>
            <rFont val="Arial"/>
            <family val="2"/>
          </rPr>
          <t>Ô chỉ tiêu có định dạng số. Đơn vị tính %</t>
        </r>
      </text>
    </comment>
    <comment ref="D26" authorId="0">
      <text>
        <r>
          <rPr>
            <sz val="10"/>
            <rFont val="Arial"/>
            <family val="2"/>
          </rPr>
          <t>Ô chỉ tiêu có định dạng số. Đơn vị tính %</t>
        </r>
      </text>
    </comment>
    <comment ref="E26" authorId="0">
      <text>
        <r>
          <rPr>
            <sz val="10"/>
            <rFont val="Arial"/>
            <family val="2"/>
          </rPr>
          <t>Ô chỉ tiêu có định dạng số. Đơn vị tính %</t>
        </r>
      </text>
    </comment>
    <comment ref="D27" authorId="0">
      <text>
        <r>
          <rPr>
            <sz val="10"/>
            <rFont val="Arial"/>
            <family val="2"/>
          </rPr>
          <t>Ô chỉ tiêu có định dạng số. Đơn vị tính %</t>
        </r>
      </text>
    </comment>
    <comment ref="E27" authorId="0">
      <text>
        <r>
          <rPr>
            <sz val="10"/>
            <rFont val="Arial"/>
            <family val="2"/>
          </rPr>
          <t>Ô chỉ tiêu có định dạng số. Đơn vị tính %</t>
        </r>
      </text>
    </comment>
    <comment ref="D28" authorId="0">
      <text>
        <r>
          <rPr>
            <sz val="10"/>
            <rFont val="Arial"/>
            <family val="2"/>
          </rPr>
          <t>Ô chỉ tiêu có định dạng số. Đơn vị tính x 1 (hoặc %)</t>
        </r>
      </text>
    </comment>
    <comment ref="E28" authorId="0">
      <text>
        <r>
          <rPr>
            <sz val="10"/>
            <rFont val="Arial"/>
            <family val="2"/>
          </rPr>
          <t>Ô chỉ tiêu có định dạng số. Đơn vị tính x 1 (hoặc %)</t>
        </r>
      </text>
    </comment>
    <comment ref="D29" authorId="0">
      <text>
        <r>
          <rPr>
            <sz val="10"/>
            <rFont val="Arial"/>
            <family val="2"/>
          </rPr>
          <t>Ô chỉ tiêu có định dạng số. Đơn vị tính x 1 (hoặc %)</t>
        </r>
      </text>
    </comment>
    <comment ref="E29" authorId="0">
      <text>
        <r>
          <rPr>
            <sz val="10"/>
            <rFont val="Arial"/>
            <family val="2"/>
          </rPr>
          <t>Ô chỉ tiêu có định dạng số. Đơn vị tính x 1 (hoặc %)</t>
        </r>
      </text>
    </comment>
    <comment ref="D30" authorId="0">
      <text>
        <r>
          <rPr>
            <sz val="10"/>
            <rFont val="Arial"/>
            <family val="2"/>
          </rPr>
          <t>Ô chỉ tiêu có định dạng số. Đơn vị tính x 1 (hoặc %)</t>
        </r>
      </text>
    </comment>
    <comment ref="E30" authorId="0">
      <text>
        <r>
          <rPr>
            <sz val="10"/>
            <rFont val="Arial"/>
            <family val="2"/>
          </rPr>
          <t>Ô chỉ tiêu có định dạng số. Đơn vị tính x 1 (hoặc %)</t>
        </r>
      </text>
    </comment>
  </commentList>
</comments>
</file>

<file path=xl/sharedStrings.xml><?xml version="1.0" encoding="utf-8"?>
<sst xmlns="http://schemas.openxmlformats.org/spreadsheetml/2006/main" count="2408" uniqueCount="1215">
  <si>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</si>
  <si>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</si>
  <si>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</si>
  <si>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</si>
  <si>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</si>
  <si>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</si>
  <si>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</si>
  <si>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</si>
  <si>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</si>
  <si>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</si>
  <si>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</si>
  <si>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</si>
  <si>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</si>
  <si>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</si>
  <si>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</si>
  <si>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</si>
  <si>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</si>
  <si>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</si>
  <si>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</si>
  <si>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</si>
  <si>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</si>
  <si>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</si>
  <si>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</si>
  <si>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</si>
  <si>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</si>
  <si>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</si>
  <si>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</si>
  <si>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</si>
  <si>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</si>
  <si>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</si>
  <si>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</si>
  <si>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</si>
  <si>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</si>
  <si>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</si>
  <si>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</si>
  <si>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</si>
  <si>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</si>
  <si>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</si>
  <si>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</si>
  <si>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</si>
  <si>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</si>
  <si>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</si>
  <si>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</si>
  <si>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</si>
  <si>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</si>
  <si>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</si>
  <si>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</si>
  <si>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</si>
  <si>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</si>
  <si>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</si>
  <si>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</si>
  <si>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</si>
  <si>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</si>
  <si>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</si>
  <si>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</si>
  <si>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</si>
  <si>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</si>
  <si>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</si>
  <si>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</si>
  <si>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</si>
  <si>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</si>
  <si>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</si>
  <si>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</si>
  <si>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</si>
  <si>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</si>
  <si>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</si>
  <si>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</si>
  <si>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</si>
  <si>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</si>
  <si>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</si>
  <si>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</si>
  <si>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</si>
  <si>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</si>
  <si>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</si>
  <si>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</si>
  <si>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</si>
  <si>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</si>
  <si>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</si>
  <si>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</si>
  <si>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</si>
  <si>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</si>
  <si>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</si>
  <si>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</si>
  <si>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</si>
  <si>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</si>
  <si>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</si>
  <si>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</si>
  <si>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</si>
  <si>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</si>
  <si>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</si>
  <si>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</si>
  <si>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</si>
  <si>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</si>
  <si>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</si>
  <si>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</si>
  <si>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</si>
  <si>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</si>
  <si>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</si>
  <si>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</si>
  <si>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</si>
  <si>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</si>
  <si>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</si>
  <si>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</si>
  <si>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</si>
  <si>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</si>
  <si>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</si>
  <si>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</si>
  <si>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</si>
  <si>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</si>
  <si>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</si>
  <si>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</si>
  <si>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</si>
  <si>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</si>
  <si>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</si>
  <si>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</si>
  <si>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</si>
  <si>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</si>
  <si>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</si>
  <si>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</si>
  <si>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</si>
  <si>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</si>
  <si>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</si>
  <si>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</si>
  <si>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</si>
  <si>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</si>
  <si>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</si>
  <si>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</si>
  <si>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</si>
  <si>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</si>
  <si>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</si>
  <si>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</si>
  <si>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</si>
  <si>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</si>
  <si>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</si>
  <si>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</si>
  <si>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</si>
  <si>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</si>
  <si>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</si>
  <si>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</si>
  <si>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</si>
  <si>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</si>
  <si>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</si>
  <si>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</si>
  <si>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</si>
  <si>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</si>
  <si>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</si>
  <si>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</si>
  <si>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</si>
  <si>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</si>
  <si>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</si>
  <si>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</si>
  <si>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</si>
  <si>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</si>
  <si>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</si>
  <si>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</si>
  <si>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</si>
  <si>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</si>
  <si>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</si>
  <si>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</si>
  <si>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</si>
  <si>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</si>
  <si>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</si>
  <si>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</si>
  <si>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</si>
  <si>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</si>
  <si>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</si>
  <si>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</si>
  <si>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</si>
  <si>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</si>
  <si>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</si>
  <si>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</si>
  <si>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</si>
  <si>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</si>
  <si>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</si>
  <si>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</si>
  <si>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</si>
  <si>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</si>
  <si>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</si>
  <si>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</si>
  <si>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</si>
  <si>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</si>
  <si>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</si>
  <si>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</si>
  <si>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</si>
  <si>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</si>
  <si>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</si>
  <si>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</si>
  <si>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</si>
  <si>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</si>
  <si>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</si>
  <si>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</si>
  <si>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</si>
  <si>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</si>
  <si>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</si>
  <si>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</si>
  <si>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</si>
  <si>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</si>
  <si>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</si>
  <si>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</si>
  <si>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</si>
  <si>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</si>
  <si>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Investment - Equities</t>
  </si>
  <si>
    <t>121.1</t>
  </si>
  <si>
    <t>121.3</t>
  </si>
  <si>
    <t>Bank Deposits</t>
  </si>
  <si>
    <t>121.4</t>
  </si>
  <si>
    <t>Dividend Receivable</t>
  </si>
  <si>
    <t>Due From Broker - Equities</t>
  </si>
  <si>
    <t>Int Accrual - Deposit</t>
  </si>
  <si>
    <t>Prov Unr P/L - Equities</t>
  </si>
  <si>
    <t>121.6</t>
  </si>
  <si>
    <t>Due to Broker - Equity</t>
  </si>
  <si>
    <t>2215.15</t>
  </si>
  <si>
    <t>Payable WHT Tax</t>
  </si>
  <si>
    <t>2215.14</t>
  </si>
  <si>
    <t>Exp Accrual - Admin Fee</t>
  </si>
  <si>
    <t>Exp Accrual - Audit Fee</t>
  </si>
  <si>
    <t>Exp Accrual - Custody Fee</t>
  </si>
  <si>
    <t>Exp Accrual - Directors Fee</t>
  </si>
  <si>
    <t>Exp Accrual - Fund Svces Fee</t>
  </si>
  <si>
    <t>2215.12</t>
  </si>
  <si>
    <t>Exp Accrual - Transaction Fee</t>
  </si>
  <si>
    <t>Exp Accrual - Transfer Agt Fee</t>
  </si>
  <si>
    <t>Exp Accrual - Other Expense</t>
  </si>
  <si>
    <t>2215.13</t>
  </si>
  <si>
    <t>2215.11</t>
  </si>
  <si>
    <t>Capital - Subscription</t>
  </si>
  <si>
    <t>Capital - Redemption</t>
  </si>
  <si>
    <t>Unit Premium Reserve</t>
  </si>
  <si>
    <t>RETAIN EARNINGS</t>
  </si>
  <si>
    <t>R/L G/P - Equities</t>
  </si>
  <si>
    <t>UR/L G/P - Equities</t>
  </si>
  <si>
    <t>UR/L G/P - Rights</t>
  </si>
  <si>
    <t>Dividend Income - Equities</t>
  </si>
  <si>
    <t>Int Income - Deposit</t>
  </si>
  <si>
    <t>R/L L/P - Equities</t>
  </si>
  <si>
    <t>Other Expenses</t>
  </si>
  <si>
    <t>Admin Fee</t>
  </si>
  <si>
    <t>Audit Fee</t>
  </si>
  <si>
    <t>Custody Fee</t>
  </si>
  <si>
    <t>Directors Fee</t>
  </si>
  <si>
    <t>Fund Services Fee</t>
  </si>
  <si>
    <t>Safekeeping Fee</t>
  </si>
  <si>
    <t>Transaction Fee</t>
  </si>
  <si>
    <t>Transfer Agent Fee</t>
  </si>
  <si>
    <t>Brokerage Fee</t>
  </si>
  <si>
    <t>Bank Charges</t>
  </si>
  <si>
    <t>Depository Transfer Fee</t>
  </si>
  <si>
    <t>Management Fee</t>
  </si>
  <si>
    <t>Annual Fee Expense</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</si>
  <si>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</si>
  <si>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</si>
  <si>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</si>
  <si>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</si>
  <si>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</si>
  <si>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</si>
  <si>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</si>
  <si>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</si>
  <si>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</si>
  <si>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</si>
  <si>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</si>
  <si>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</si>
  <si>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</si>
  <si>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</si>
  <si>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</si>
  <si>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</si>
  <si>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</si>
  <si>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</si>
  <si>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</si>
  <si>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</si>
  <si>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</si>
  <si>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</si>
  <si>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</si>
  <si>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</si>
  <si>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</si>
  <si>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</si>
  <si>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</si>
  <si>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</si>
  <si>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</si>
  <si>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</si>
  <si>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</si>
  <si>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</si>
  <si>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</si>
  <si>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</si>
  <si>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</si>
  <si>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</si>
  <si>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</si>
  <si>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</si>
  <si>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</si>
  <si>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</si>
  <si>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</si>
  <si>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</si>
  <si>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</si>
  <si>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</si>
  <si>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</si>
  <si>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</si>
  <si>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</si>
  <si>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</si>
  <si>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</si>
  <si>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</si>
  <si>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</si>
  <si>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</si>
  <si>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</si>
  <si>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</si>
  <si>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</si>
  <si>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</si>
  <si>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</si>
  <si>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</si>
  <si>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</si>
  <si>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</si>
  <si>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</si>
  <si>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</si>
  <si>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</si>
  <si>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</si>
  <si>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</si>
  <si>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</si>
  <si>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</si>
  <si>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</si>
  <si>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</si>
  <si>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</si>
  <si>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</si>
  <si>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</si>
  <si>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</si>
  <si>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</si>
  <si>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</si>
  <si>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</si>
  <si>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</si>
  <si>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</si>
  <si>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</si>
  <si>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</si>
  <si>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</si>
  <si>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</si>
  <si>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</si>
  <si>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</si>
  <si>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</si>
  <si>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</si>
  <si>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</si>
  <si>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</si>
  <si>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</si>
  <si>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</si>
  <si>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</si>
  <si>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</si>
  <si>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</si>
  <si>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</si>
  <si>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</si>
  <si>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</si>
  <si>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</si>
  <si>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</si>
  <si>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</si>
  <si>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</si>
  <si>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</si>
  <si>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</si>
  <si>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</si>
  <si>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</si>
  <si>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</si>
  <si>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</si>
  <si>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</si>
  <si>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</si>
  <si>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</si>
  <si>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</si>
  <si>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</si>
  <si>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</si>
  <si>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</si>
  <si>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</si>
  <si>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</si>
  <si>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</si>
  <si>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</si>
  <si>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</si>
  <si>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</si>
  <si>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</si>
  <si>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</si>
  <si>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</si>
  <si>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</si>
  <si>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</si>
  <si>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</si>
  <si>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</si>
  <si>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</si>
  <si>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</si>
  <si>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</si>
  <si>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</si>
  <si>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</si>
  <si>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</si>
  <si>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</si>
  <si>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</si>
  <si>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</si>
  <si>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</si>
  <si>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</si>
  <si>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</si>
  <si>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</si>
  <si>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</si>
  <si>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</si>
  <si>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</si>
  <si>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</si>
  <si>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</si>
  <si>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</si>
  <si>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</si>
  <si>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</si>
  <si>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</si>
  <si>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</si>
  <si>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</si>
  <si>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</si>
  <si>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</si>
  <si>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</si>
  <si>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</si>
  <si>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</si>
  <si>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</si>
  <si>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</si>
  <si>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</si>
  <si>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</si>
  <si>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</si>
  <si>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</si>
  <si>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</si>
  <si>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</si>
  <si>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</si>
  <si>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</si>
  <si>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</si>
  <si>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</si>
  <si>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</si>
  <si>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</si>
  <si>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</si>
  <si>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</si>
  <si>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</si>
  <si>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</si>
  <si>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2215.20</t>
  </si>
  <si>
    <t>Closing Balance</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</si>
  <si>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</si>
  <si>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</si>
  <si>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</si>
  <si>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</si>
  <si>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</si>
  <si>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</si>
  <si>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</si>
  <si>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</si>
  <si>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</si>
  <si>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</si>
  <si>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</si>
  <si>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</si>
  <si>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</si>
  <si>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</si>
  <si>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</si>
  <si>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</si>
  <si>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</si>
  <si>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</si>
  <si>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</si>
  <si>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</si>
  <si>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</si>
  <si>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</si>
  <si>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</si>
  <si>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</si>
  <si>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</si>
  <si>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</si>
  <si>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</si>
  <si>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</si>
  <si>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</si>
  <si>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</si>
  <si>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</si>
  <si>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</si>
  <si>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</si>
  <si>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</si>
  <si>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</si>
  <si>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</si>
  <si>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</si>
  <si>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</si>
  <si>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</si>
  <si>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</si>
  <si>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</si>
  <si>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</si>
  <si>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</si>
  <si>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</si>
  <si>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</si>
  <si>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</si>
  <si>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</si>
  <si>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</si>
  <si>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</si>
  <si>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</si>
  <si>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</si>
  <si>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</si>
  <si>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</si>
  <si>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</si>
  <si>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</si>
  <si>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</si>
  <si>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</si>
  <si>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</si>
  <si>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</si>
  <si>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</si>
  <si>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</si>
  <si>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</si>
  <si>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</si>
  <si>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</si>
  <si>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</si>
  <si>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</si>
  <si>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</si>
  <si>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</si>
  <si>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</si>
  <si>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</si>
  <si>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</si>
  <si>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</si>
  <si>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</si>
  <si>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</si>
  <si>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</si>
  <si>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</si>
  <si>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</si>
  <si>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</si>
  <si>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</si>
  <si>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VCAMBF</t>
  </si>
  <si>
    <t>Description</t>
  </si>
  <si>
    <t>VND</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</si>
  <si>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</si>
  <si>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</si>
  <si>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</si>
  <si>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</si>
  <si>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</si>
  <si>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</si>
  <si>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</si>
  <si>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Phí dịch vụ lưu ký - phí VSD
Custodian service -  VSD fee</t>
  </si>
  <si>
    <t>ok</t>
  </si>
  <si>
    <t>checking</t>
  </si>
  <si>
    <t>GENERAL LEDGER TRIAL BALANCE</t>
  </si>
  <si>
    <t>Fund</t>
  </si>
  <si>
    <t>VIET CAPITAL BALANCED FU Page :</t>
  </si>
  <si>
    <t>1/2</t>
  </si>
  <si>
    <t>General Ledger Trail Balance To</t>
  </si>
  <si>
    <t>DONG Report</t>
  </si>
  <si>
    <t>: SHJNA102</t>
  </si>
  <si>
    <t>Nav Type    Official</t>
  </si>
  <si>
    <t>Historical</t>
  </si>
  <si>
    <t>Account</t>
  </si>
  <si>
    <t>Maturity</t>
  </si>
  <si>
    <t>- - - - - - - - - - - - -  Balance  -  -  -</t>
  </si>
  <si>
    <t>- - - - - - - - - -</t>
  </si>
  <si>
    <t>Class</t>
  </si>
  <si>
    <t>Ccy</t>
  </si>
  <si>
    <t>Date</t>
  </si>
  <si>
    <t>Account Ccy</t>
  </si>
  <si>
    <t>Fund CcyVND</t>
  </si>
  <si>
    <t>-</t>
  </si>
  <si>
    <t>Fee</t>
  </si>
  <si>
    <t>VCAMBF   VIET CAPITAL BALANCED FU</t>
  </si>
  <si>
    <t>Page :</t>
  </si>
  <si>
    <t>2/2</t>
  </si>
  <si>
    <t>Total Debits</t>
  </si>
  <si>
    <t>Total Credits</t>
  </si>
  <si>
    <t>Total Asset and Liabilities</t>
  </si>
  <si>
    <t>Total Capital and PL</t>
  </si>
  <si>
    <t>Total Off Balance</t>
  </si>
  <si>
    <t>31/10/2015 00:00 Currency VND</t>
  </si>
  <si>
    <t>03/11/2015 10:57</t>
  </si>
  <si>
    <t>IFRS Suff Acc</t>
  </si>
  <si>
    <t>09/11/2015</t>
  </si>
  <si>
    <t>12/11/2015</t>
  </si>
  <si>
    <t>16/11/2015</t>
  </si>
  <si>
    <t>30/12/2015</t>
  </si>
  <si>
    <t>Cash in Bank STANDARD</t>
  </si>
  <si>
    <t>CHARTERED BANK VIETNAM</t>
  </si>
  <si>
    <t>Prov Unr P/L - Rights</t>
  </si>
  <si>
    <t>Exp Accrual - Management</t>
  </si>
  <si>
    <t>UR/L G/FX - Equities</t>
  </si>
  <si>
    <t>Người lập</t>
  </si>
  <si>
    <t>Người duyệt</t>
  </si>
  <si>
    <t>Kế toán trưởng</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</si>
  <si>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</si>
  <si>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</si>
  <si>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</si>
  <si>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</si>
  <si>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 xml:space="preserve">Lãi chứng chỉ tiền gửi
Interest income from Certificate of Deposit
</t>
  </si>
  <si>
    <t>03.2</t>
  </si>
  <si>
    <t>Phải thu lãi chứng chỉ tiền gửi ghi danh
Interest receivable from registered Deposit Certificate</t>
  </si>
  <si>
    <t>Phải thu lãi tiền gửi có kỳ hạn
Interest receivable from term deposit</t>
  </si>
  <si>
    <t>2207.1</t>
  </si>
  <si>
    <t>2207.2</t>
  </si>
  <si>
    <t>Tach lai CD va TD</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</si>
  <si>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</si>
  <si>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</si>
  <si>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</si>
  <si>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</si>
  <si>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</si>
  <si>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</si>
  <si>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</si>
  <si>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</si>
  <si>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Check</t>
  </si>
  <si>
    <t>Fund Management Company</t>
  </si>
  <si>
    <t>Fund Management Company:</t>
  </si>
  <si>
    <t>121.5</t>
  </si>
  <si>
    <t>Phí thực hiện quyền trả cho VSD
Payables to VSD for getting the list of investors</t>
  </si>
  <si>
    <t>20.10.11</t>
  </si>
  <si>
    <t xml:space="preserve">Fund Management Company: </t>
  </si>
  <si>
    <t>Ngày 28 tháng 02 năm 2019
As at 28 February 2019</t>
  </si>
  <si>
    <t>Ngày 30 tháng 04 năm 2018
As at 30 Apr 2018</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</si>
  <si>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</si>
  <si>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</si>
  <si>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</si>
  <si>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</si>
  <si>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</si>
  <si>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</si>
  <si>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</si>
  <si>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</si>
  <si>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</si>
  <si>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</si>
  <si>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</si>
  <si>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</si>
  <si>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</si>
  <si>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</si>
  <si>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 xml:space="preserve">Cổ tức được nhận
Dividend received
</t>
  </si>
  <si>
    <t>02.1</t>
  </si>
  <si>
    <t xml:space="preserve">Trái tức được nhận
Coupon received
</t>
  </si>
  <si>
    <t>02.2</t>
  </si>
  <si>
    <t>BÁO CÁO HOẠT ĐỘNG ĐẦU TƯ CỦA QUỸ MỞ
 REPORT ON FUND'S INVESTMENT ACTIVITIES</t>
  </si>
  <si>
    <t xml:space="preserve">Cổ tức được nhận
Dividend receivables
</t>
  </si>
  <si>
    <t>2206.1</t>
  </si>
  <si>
    <t xml:space="preserve">Trái tức được nhận
Coupon Receivables
</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</si>
  <si>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</si>
  <si>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</si>
  <si>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</si>
  <si>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</si>
  <si>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</si>
  <si>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</si>
  <si>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</si>
  <si>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</si>
  <si>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</si>
  <si>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</si>
  <si>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</si>
  <si>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</si>
  <si>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</si>
  <si>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</si>
  <si>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</si>
  <si>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</si>
  <si>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</si>
  <si>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</si>
  <si>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</si>
  <si>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</si>
  <si>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</si>
  <si>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</si>
  <si>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</si>
  <si>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</si>
  <si>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</si>
  <si>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</si>
  <si>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</si>
  <si>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</si>
  <si>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</si>
  <si>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</si>
  <si>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</si>
  <si>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Lũy kế từ đầu năm
Accumulated from beginning of year</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</si>
  <si>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</si>
  <si>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</si>
  <si>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</si>
  <si>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</si>
  <si>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</si>
  <si>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</si>
  <si>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</si>
  <si>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</si>
  <si>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</si>
  <si>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</si>
  <si>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</si>
  <si>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</si>
  <si>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</si>
  <si>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</si>
  <si>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</si>
  <si>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</si>
  <si>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</si>
  <si>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Phí dịch vụ lưu ký tại VSD
Custodian fee at VSD</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</si>
  <si>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</si>
  <si>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</si>
  <si>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</si>
  <si>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</si>
  <si>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</si>
  <si>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</si>
  <si>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</si>
  <si>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</si>
  <si>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</si>
  <si>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</si>
  <si>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</si>
  <si>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</si>
  <si>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</si>
  <si>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</si>
  <si>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</si>
  <si>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</si>
  <si>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</si>
  <si>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</si>
  <si>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</si>
  <si>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</si>
  <si>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</si>
  <si>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</si>
  <si>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</si>
  <si>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</si>
  <si>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</si>
  <si>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</si>
  <si>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</si>
  <si>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</si>
  <si>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</si>
  <si>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</si>
  <si>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</si>
  <si>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</si>
  <si>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</si>
  <si>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</si>
  <si>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</si>
  <si>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</si>
  <si>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2232.6</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</si>
  <si>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</si>
  <si>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</si>
  <si>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</si>
  <si>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</si>
  <si>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</si>
  <si>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</si>
  <si>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</si>
  <si>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</si>
  <si>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</si>
  <si>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</si>
  <si>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SUB</t>
  </si>
  <si>
    <t>REDEMPTION</t>
  </si>
  <si>
    <t>Giá trị tài sản ròng đầu kỳ
Net Asset Value at the beginning of period</t>
  </si>
  <si>
    <t>2238</t>
  </si>
  <si>
    <t>Tháng 1</t>
  </si>
  <si>
    <t>Thay đổi giá trị tài sản ròng của Quỹ trong kỳ
Change of Net Asset Value of the Fund during the period</t>
  </si>
  <si>
    <t>2239</t>
  </si>
  <si>
    <t>Tháng 2</t>
  </si>
  <si>
    <t>Trong đó:
Of which:</t>
  </si>
  <si>
    <t>2240</t>
  </si>
  <si>
    <t xml:space="preserve">                                                                                                                                                                                                                                                                                                                                                                                                                                                                                                                                                                                                                                                                                                                                                                                                                                                                                                                                                                                                                                                                                                                                                                                                                                                                                                                                                                                                                                                                                                                                                                                                                                                                                                                                                                                                                                                                                                                                                                                                                                                                                                                                                                                                                                                                                                                                                                                                                                                                                                                                                                                                                                                                                                                                                                                                                                                                                                                                                                                                                                                                                                                                                                                                                                                                                                                                                                                                                                                                                                                                                                                                                                                                                                                                                                                                                                                                                                                                                                                                                                                                                                                                                                                                                                                                                                                                                                                                                                                                                                                                                                                                                                                                                                                                                                                                                                                                                                                                                                                                                                                                                                                                                                                                                                                                                                                                                                                                                                                                                                                                                                                                                                                                                                                                                                                                                                                                                                                                                                                                                                                                                                                                                                                                                                                                                                                                                                                                                                                                                                                                                                                                                                                                                                                                                                                                                                                                                                                                                                                                                                                                                                                                                                                                                                                                                                                                                                                                                                                                                                                                                                                                                                                                                                                                                                                                                                                                                                                                                                                                                                                                                                                                                                                                                                                                                                                                                                                                                                                                                                                                                                                                                                                                                                                                                                                                                                                                                                                                                                                                                                                                                                                                                                                                                                                                                                                                                                                                                                                                                                                                                                                                                                                                                                                                                                                                                                                                                                                                                                                                                                                                                                                                                                                                                                                                                                                                                                                                                                                                                                                                                                                                                                                                                                                                                                                                                                                                                                                                                                                                                                                                                                                                                                                                                                                                                                                                                                                                                                                                                                                                                                                                                                                                                                                                                                                                                                                                                                                                                                                                                                                                                                                                                                                                                                                                                                                                                                                                                                                                                                                                                                                                                                                                                                                                                                                                                                                                                                                                                                                                                                                                                                                                                                                                                                                                                                                                                                                                                                                                                                                                                                                                                                                                                                                                                                                                                                                                                                                                                                                                                                                                                                                                                                                                                                                                                                                                                                                                                                                                                                                                                                                                                                                                                                                                                                                                                                                                                                                                                                                                                                                                                                                                                                                                                                                                                                                                                                                                                                                                                                                                                                                                                                                                                                                                                                                                                                                                                                                                                                                                                                                                                                                                                                                                                                                                                                                                                                                                                                                                                                                                                                                                                                                                                                                                                                                                                                                                                                                                                                                                                                                                                                                                                                                                                                                                                                                                                                                                                                                                                                                                                                                                                                                                                                                                                                                                                                                                                                                                                                                                                                                                                                                                                                                                                                                                                                                                                                                                                                                                                                                                                                                                                                                                                                                                                                                                                                                                                                                                                                                                                                                                                                                                                                                                                                                                                                                                                                                                                                                                                                                                                                                                                                                                                                                                                                                                                                                                                                                                                                                                                                                                                                                                                                                                                                                                                                                                                                                                                                                                                                                                                                                                                                                                                                                                                                                                                                                                                                                                                                                                                                                                                                                                                                           </t>
  </si>
  <si>
    <t>Tháng 3</t>
  </si>
  <si>
    <t>Thay đổi giá trị tài sản ròng của Quỹ do các hoạt động liên quan đến đầu tư của Quỹ trong kỳ
Change of Net Asset Value due to investment related activities during the period</t>
  </si>
  <si>
    <t>2239.1</t>
  </si>
  <si>
    <t>Tháng 4</t>
  </si>
  <si>
    <t>Thay đổi giá trị tài sản ròng của Quỹ do việc phân phối thu nhập của Quỹ cho các nhà đầu tư trong kỳ
Change of Net Asset Value due to profit distribution to investors during the period</t>
  </si>
  <si>
    <t>2239.2</t>
  </si>
  <si>
    <t>Tháng 5</t>
  </si>
  <si>
    <t>Thay đổi GTTSR do phát hành thêm Chứng chỉ Quỹ
Change of Net Asset Value due to subscription during the period</t>
  </si>
  <si>
    <t>2239.3</t>
  </si>
  <si>
    <t>Tháng 6</t>
  </si>
  <si>
    <t>Thay đổi GTTSR do mua lại Chứng chỉ Quỹ
Change of Net Asset Value due to redemption during the period</t>
  </si>
  <si>
    <t>2239.4</t>
  </si>
  <si>
    <t>Tháng 7</t>
  </si>
  <si>
    <t>VIII</t>
  </si>
  <si>
    <t>Giá trị tài sản ròng cuối kỳ
Net Asset Value at the end of period</t>
  </si>
  <si>
    <t>2243</t>
  </si>
  <si>
    <t>Tháng 8</t>
  </si>
  <si>
    <t>Tháng 9</t>
  </si>
  <si>
    <t>Tháng 10</t>
  </si>
  <si>
    <t>Tháng 11</t>
  </si>
  <si>
    <t>Tháng 12</t>
  </si>
  <si>
    <t>Total</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</si>
  <si>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</si>
  <si>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</si>
  <si>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</si>
  <si>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</si>
  <si>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</si>
  <si>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</si>
  <si>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Chi phí lưu ký, giám sát trả cho Ngân hàng Giám sát/VSD
Custody fee, Supervising fee paid to Supervising Bank/VSD</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</si>
  <si>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</si>
  <si>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</si>
  <si>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</si>
  <si>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</si>
  <si>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</si>
  <si>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</si>
  <si>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 xml:space="preserve">Tiền, tương đương tiền
Cash, Cash Equivalents
</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</si>
  <si>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</si>
  <si>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</si>
  <si>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</si>
  <si>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</si>
  <si>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</si>
  <si>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Năm 2021
Year 2021</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</si>
  <si>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</si>
  <si>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</si>
  <si>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</si>
  <si>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</si>
  <si>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</si>
  <si>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</si>
  <si>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</si>
  <si>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</si>
  <si>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</si>
  <si>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</si>
  <si>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</si>
  <si>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</si>
  <si>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</si>
  <si>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</si>
  <si>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</si>
  <si>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</si>
  <si>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</si>
  <si>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</si>
  <si>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</si>
  <si>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</si>
  <si>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</si>
  <si>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</si>
  <si>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</si>
  <si>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</si>
  <si>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</si>
  <si>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</si>
  <si>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</si>
  <si>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</si>
  <si>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</si>
  <si>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</si>
  <si>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</si>
  <si>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</si>
  <si>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</si>
  <si>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</si>
  <si>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</si>
  <si>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</si>
  <si>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</si>
  <si>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</si>
  <si>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</si>
  <si>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</si>
  <si>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</si>
  <si>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</si>
  <si>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</si>
  <si>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</si>
  <si>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</si>
  <si>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2231.3</t>
  </si>
  <si>
    <t>Trái phiếu niêm yết
Listed bond</t>
  </si>
  <si>
    <t>Trái phiếu chưa niêm yết
Unlisted bond</t>
  </si>
  <si>
    <t xml:space="preserve">     TP.PDRH2123002 13% 28/04/2023</t>
  </si>
  <si>
    <t xml:space="preserve">     TP.VICB2124002 9.7% 11/03/2024</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</si>
  <si>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</si>
  <si>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</si>
  <si>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r>
      <t>Tiền gử</t>
    </r>
    <r>
      <rPr>
        <i/>
        <sz val="10"/>
        <rFont val="Tahoma"/>
        <family val="2"/>
      </rPr>
      <t>i ngân hàng cho hoạt động của Quỹ
Cash at bank for Fund's operation</t>
    </r>
  </si>
  <si>
    <t>Mã chỉ tiêu</t>
  </si>
  <si>
    <t xml:space="preserve"> Kỳ báo cáo </t>
  </si>
  <si>
    <t xml:space="preserve"> Kỳ trước </t>
  </si>
  <si>
    <t>%/cùng kỳ năm trước</t>
  </si>
  <si>
    <t>Tài sản</t>
  </si>
  <si>
    <t xml:space="preserve"> </t>
  </si>
  <si>
    <t>Tiền và các khoản tương đương tiền</t>
  </si>
  <si>
    <t xml:space="preserve">Tiền </t>
  </si>
  <si>
    <t>...</t>
  </si>
  <si>
    <t>Tiền gửi ngân hàng</t>
  </si>
  <si>
    <t>Các khoản tương đương tiền</t>
  </si>
  <si>
    <t>Các khoản đầu tư (kê chi tiết)</t>
  </si>
  <si>
    <t>Thu từ cho thuê bất động sản đầu tư (áp dụng đối với các quỹ được phép đầu tư bất động sản)</t>
  </si>
  <si>
    <t>Cổ tức, trái tức được nhận</t>
  </si>
  <si>
    <t>Lãi được nhận</t>
  </si>
  <si>
    <t>Tiền bán bất động sản chờ thu (kê chi tiết - áp dụng đối với các quỹ được phép đầu tư bất động sản)</t>
  </si>
  <si>
    <t>Tiền bán chứng khoán chờ thu (kê chi tiết)</t>
  </si>
  <si>
    <t>Các khoản phải thu khác</t>
  </si>
  <si>
    <t>I.9</t>
  </si>
  <si>
    <t>Các tài sản khác</t>
  </si>
  <si>
    <t>I.10</t>
  </si>
  <si>
    <t>Tổng tài sản</t>
  </si>
  <si>
    <t>Nợ</t>
  </si>
  <si>
    <t>Tiền phải thanh toán mua bất động sản (kê chi tiết)</t>
  </si>
  <si>
    <t>Tiền phải thanh toán mua chứng khoán (kê chi tiết)</t>
  </si>
  <si>
    <t>Các khoản phải trả khác</t>
  </si>
  <si>
    <t>II.4</t>
  </si>
  <si>
    <t>Tổng nợ</t>
  </si>
  <si>
    <t>Tài sản ròng của Quỹ/Công ty đầu tư (I.10-II.4)</t>
  </si>
  <si>
    <t>Tổng số chứng chỉ quỹ đang lưu hành</t>
  </si>
  <si>
    <t>Giá trị tài sản ròng trên một chứng chỉ quỹ/cổ phiếu</t>
  </si>
  <si>
    <t>Chỉ tiêu</t>
  </si>
  <si>
    <t xml:space="preserve"> Lũy kế từ đầu năm </t>
  </si>
  <si>
    <t>Thu nhập từ hoạt động đầu tư</t>
  </si>
  <si>
    <t>Thu từ bất động sản cho thuê (áp dụng đối với các quỹ được phép đầu tư bất động sản)</t>
  </si>
  <si>
    <t xml:space="preserve"> Lãi được nhận</t>
  </si>
  <si>
    <t>Các khoản thu nhập khác</t>
  </si>
  <si>
    <t>Chi phí</t>
  </si>
  <si>
    <t>Chi phí quản lý trả cho công ty quản lý quỹ</t>
  </si>
  <si>
    <t>Chi phí lưu ký, giám sát trả cho ngân hàng giám sát</t>
  </si>
  <si>
    <t>Chi phí quản trị quỹ và các chi phí khác mà công ty quản lý quỹ trả cho tổ chức cung cấp dịch vụ có liên quan (nếu có)</t>
  </si>
  <si>
    <t>Chi phí dịch vụ quản lý bất động sản (áp dụng đối với các quỹ được phép đầu tư bất động sản)</t>
  </si>
  <si>
    <t>5</t>
  </si>
  <si>
    <t>Chi phí dịch vụ định giá bất động sản (áp dụng đối với các quỹ được phép đầu tư bất động sản)</t>
  </si>
  <si>
    <t>6</t>
  </si>
  <si>
    <t>Chi phí kiểm toán trả cho tổ chức kiểm toán;</t>
  </si>
  <si>
    <t>7</t>
  </si>
  <si>
    <t>Chi phí dịch vụ tư vấn pháp lý, dịch vụ báo giá và các dịch vụ hợp lý khác, thù lao trả cho Ban đại diện quỹ/Hội đồng quản trị</t>
  </si>
  <si>
    <t>8</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</si>
  <si>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tư/Đại hội đồng cổ đông, Ban đại diện quỹ/Hội đồng quản trị</t>
  </si>
  <si>
    <t>9</t>
  </si>
  <si>
    <t>Chi phí liên quan đến thực hiện các giao dịch tài sản của quỹ/công ty</t>
  </si>
  <si>
    <t>Các loại chi phí khác (nêu chi tiết)</t>
  </si>
  <si>
    <t>Thu nhập ròng từ hoạt động đầu tư (I-II)</t>
  </si>
  <si>
    <t>Lãi (lỗ) từ hoạt động đầu tư</t>
  </si>
  <si>
    <t>Lãi (lỗ) thực tế phát sinh từ hoạt động đầu tư hoặc chuyển nhượng bất động sản</t>
  </si>
  <si>
    <t>Thay đổi về giá trị của các khoản đầu tư trong kỳ</t>
  </si>
  <si>
    <t>Thay đổi của giá trị tài sản ròng do các hoạt động đầu tư trong kỳ (III + IV)</t>
  </si>
  <si>
    <t>Giá trị tài sản ròng đầu kỳ</t>
  </si>
  <si>
    <t>Thay đổi giá trị tài sản ròng của Quỹ/Công ty trong kỳ, trong đó:</t>
  </si>
  <si>
    <t>Thay đổi giá trị tài sản ròng của Quỹ/Công ty đầu tư chứng khoán do các hoạt động đầu tư trong kỳ</t>
  </si>
  <si>
    <t>Thay đổi giá trị tài sản ròng do việc chi trả lợi tức/cổ tức cho các nhà đầu tư/cổ đông trong kỳ</t>
  </si>
  <si>
    <t>Thay đổi giá trị tài sản ròng do phát hành thêm/mua lại chứng chỉ quỹ</t>
  </si>
  <si>
    <t>Giá trị tài sản ròng cuối kỳ</t>
  </si>
  <si>
    <t>IX</t>
  </si>
  <si>
    <t>Lợi nhuận bình quân năm (chỉ áp dụng đối với báo cáo năm)</t>
  </si>
  <si>
    <t>2244</t>
  </si>
  <si>
    <t>Tỷ suất lợi nhuận bình quân năm (chỉ áp dụng đối với báo cáo năm)</t>
  </si>
  <si>
    <t>2245</t>
  </si>
  <si>
    <t>Loại tài sản</t>
  </si>
  <si>
    <t>Số lượng</t>
  </si>
  <si>
    <t>Giá thị trường hoặc giá trị hợp lý tại ngày báo cáo</t>
  </si>
  <si>
    <t>Tổng giá trị</t>
  </si>
  <si>
    <t>Tỷ lệ %/Tổng giá trị tài sản của quỹ</t>
  </si>
  <si>
    <t>Bất động sản đầu tư (áp dụng đối với các quỹ được đầu tư bất động sản)</t>
  </si>
  <si>
    <t>Tổng</t>
  </si>
  <si>
    <t>Cổ phiếu niêm yết, đăng ký giao dịch, chứng chỉ quỹ niêm yết</t>
  </si>
  <si>
    <t>2246</t>
  </si>
  <si>
    <t>2247</t>
  </si>
  <si>
    <t xml:space="preserve">II </t>
  </si>
  <si>
    <t>Cổ phiếu chưa niêm yết, đăng ký giao dịch, chứng chỉ quỹ không niêm yết</t>
  </si>
  <si>
    <t>2248</t>
  </si>
  <si>
    <t>2249</t>
  </si>
  <si>
    <t>Trái phiếu</t>
  </si>
  <si>
    <t>2251</t>
  </si>
  <si>
    <t>Trái phiếu chưa niêm yết</t>
  </si>
  <si>
    <t>2251.2</t>
  </si>
  <si>
    <t>2251.2.1</t>
  </si>
  <si>
    <t>2251.2.2</t>
  </si>
  <si>
    <t>2252</t>
  </si>
  <si>
    <t xml:space="preserve">IV </t>
  </si>
  <si>
    <t>Các loại chứng khoán khác</t>
  </si>
  <si>
    <t>2253</t>
  </si>
  <si>
    <t>2254</t>
  </si>
  <si>
    <t>Tổng các loại chứng khoán</t>
  </si>
  <si>
    <t>2255</t>
  </si>
  <si>
    <t xml:space="preserve">V </t>
  </si>
  <si>
    <t xml:space="preserve">Các tài sản khác </t>
  </si>
  <si>
    <t>2256</t>
  </si>
  <si>
    <t>2257</t>
  </si>
  <si>
    <t xml:space="preserve">VI </t>
  </si>
  <si>
    <t>2258</t>
  </si>
  <si>
    <t>Tiền, tương đương tiền</t>
  </si>
  <si>
    <t>2259</t>
  </si>
  <si>
    <t>2260</t>
  </si>
  <si>
    <t xml:space="preserve">Chứng chỉ tiền gửi </t>
  </si>
  <si>
    <t>2262</t>
  </si>
  <si>
    <t xml:space="preserve">Tổng giá trị danh mục </t>
  </si>
  <si>
    <t>2263</t>
  </si>
  <si>
    <t>Kỳ báo cáo</t>
  </si>
  <si>
    <t>Kỳ trước</t>
  </si>
  <si>
    <t>Các chỉ tiêu về hiệu quả hoạt động</t>
  </si>
  <si>
    <t>Tỷ lệ giá dịch vụ quản lý trả cho công ty quản lý quỹ/Giá trị tài sản ròng trung bình trong kỳ (%)</t>
  </si>
  <si>
    <t>Tỷ lệ giá dịch vụ lưu ký, giám sát trả cho ngân hàng giám sát/Giá trị tài sản ròng trung bình trong kỳ (%)</t>
  </si>
  <si>
    <t>Tỷ tệ chi phí dịch vụ quản trị quỹ và các chi phí khác mà công ty quản lý quỹ trả cho tổ chức cung cấp dịch vụ có liên quan/Giá trị tài sản ròng trung bình trong kỳ (%) (nếu có)</t>
  </si>
  <si>
    <t>Chi phí kiểm toán trả cho tổ chức kiểm toán (nếu phát sinh)/Giá trị tài sản ròng trung bình trong kỳ  (%)</t>
  </si>
  <si>
    <t>Chi phí trả cho tổ chức quản lý bất động sản/ Giá trị tài sản ròng trung bình trong kỳ (%)</t>
  </si>
  <si>
    <t>2286</t>
  </si>
  <si>
    <t>Chi phí trả cho doanh nghiệp thẩm định giá bất động sản/Giá trị tài sản ròng trung bình trong kỳ (%)</t>
  </si>
  <si>
    <t>Chi phí dịch tư vấn pháp lý, dịch vụ báo giá và các dịch vụ hợp lý khác, thù lao trả cho Ban đại diện quỹ (Hội đồng quản trị)/Giá trị tài sản ròng trung bình trong kỳ (%)</t>
  </si>
  <si>
    <t>Tỷ lệ chi phí/Giá trị tài sản ròng trung bình trong kỳ (%)</t>
  </si>
  <si>
    <t>Tốc độ vòng quay danh mục trong kỳ (%)</t>
  </si>
  <si>
    <t>Tỷ lệ thu nhập (tính cả thu nhập từ lãi, cổ tức, trái tức, chênh lệch giá)/Giá trị tài sản ròng (áp dụng đối với quỹ thành viên, quỹ đóng, công ty đầu tư chứng khoán)</t>
  </si>
  <si>
    <t xml:space="preserve">Các chỉ tiêu khác </t>
  </si>
  <si>
    <t>Quy mô quỹ/công ty đầu kỳ</t>
  </si>
  <si>
    <t>Tổng giá trị chứng chỉ quỹ/cổ phiếu đang lưu hành đầu kỳ</t>
  </si>
  <si>
    <t>Tổng số lượng chứng chỉ quỹ/cổ phiếu đang lưu hành đầu kỳ</t>
  </si>
  <si>
    <t>Thay đổi quy mô trong kỳ</t>
  </si>
  <si>
    <t>Số lượng chứng chỉ quỹ/ cổ phiếu phát hành thêm trong kỳ</t>
  </si>
  <si>
    <t>Giá trị vốn thực huy động thêm trong kỳ</t>
  </si>
  <si>
    <t>Số lượng chứng chỉ quỹ mua lại trong kỳ</t>
  </si>
  <si>
    <t>Giá trị vốn thực thanh toán trong kỳ</t>
  </si>
  <si>
    <t>Quy mô quỹ/công ty cuối kỳ</t>
  </si>
  <si>
    <t>Tổng giá trị thị trường của quỹ/công ty đang lưu hành cuối kỳ</t>
  </si>
  <si>
    <t>Tổng số lượng chứng chỉ quỹ/cổ phiếu đang lưu hành cuối kỳ</t>
  </si>
  <si>
    <t>Tỷ lệ nắm giữ chứng chỉ quỹ/cổ phiếu của công ty quản lý quỹ và người có liên quan cuối kỳ</t>
  </si>
  <si>
    <t>Tỷ lệ nắm giữ chứng chỉ quỹ/cổ phiếu của 10 nhà đầu tư/cổ đông lớn nhất cuối kỳ</t>
  </si>
  <si>
    <t>Tỷ lệ nắm giữ chứng chỉ quỹ/cổ phiếu của nhà đầu tư/cổ đông nước ngoài cuối kỳ</t>
  </si>
  <si>
    <t>Số nhà đầu tư tham gia vào quỹ, kể cả giao dịch ký danh (áp dụng đối với quỹ mở)</t>
  </si>
  <si>
    <t>Giá trị tài sản ròng trên một chứng chỉ quỹ/cổ phiếu cuối kỳ</t>
  </si>
  <si>
    <t>Giá trị thị trường trên một chứng chỉ quỹ/cổ phiếu cuối kỳ (áp dụng đối với quỹ niêm yết)</t>
  </si>
  <si>
    <t/>
  </si>
  <si>
    <t xml:space="preserve">     MSN12003    8.725%   12/05/2023</t>
  </si>
  <si>
    <t>Năm 2022
Year 2022</t>
  </si>
  <si>
    <t xml:space="preserve">     KBC121020  10.8%     24/06/2023</t>
  </si>
  <si>
    <t>2251.1.1</t>
  </si>
  <si>
    <t>2251.1.2</t>
  </si>
  <si>
    <t>2251.1.3</t>
  </si>
  <si>
    <t>2251.1.4</t>
  </si>
  <si>
    <t>Báo cáo theo thông tư 98 đã có thông tin</t>
  </si>
  <si>
    <t>Không có</t>
  </si>
  <si>
    <t>Không có khoản mục này không phải trình bày</t>
  </si>
  <si>
    <t>20.10.12</t>
  </si>
  <si>
    <t>Phí thiết kế, in ấn, gửi thư…..
Designing, printing, posting…expenses</t>
  </si>
  <si>
    <t>2230.5</t>
  </si>
  <si>
    <t>Hoàng Văn Sơn</t>
  </si>
  <si>
    <t>2251.1.5</t>
  </si>
  <si>
    <t xml:space="preserve">     VIC121005   9.625%   11/03/2024</t>
  </si>
  <si>
    <t xml:space="preserve">     SBT121002  10.80%    26/01/2024</t>
  </si>
  <si>
    <t xml:space="preserve">Quỹ Đầu Tư Trái Phiếu Lighthouse 
</t>
  </si>
  <si>
    <t>Lighthouse Capital Bond Fund (LHBF)</t>
  </si>
  <si>
    <r>
      <rPr>
        <b/>
        <sz val="10"/>
        <rFont val="Tahoma"/>
        <family val="2"/>
      </rPr>
      <t>Công Ty Cổ Phần Quản Lý Quỹ Đầu Tư Lighthouse</t>
    </r>
    <r>
      <rPr>
        <sz val="10"/>
        <rFont val="Tahoma"/>
        <family val="2"/>
      </rPr>
      <t xml:space="preserve">
</t>
    </r>
  </si>
  <si>
    <t>Lighthouse Capital Fund Management Joint Stock Company</t>
  </si>
  <si>
    <t xml:space="preserve">Quỹ Đầu Tư Trái Phiếu Lighthouse </t>
  </si>
  <si>
    <t xml:space="preserve">Công Ty Cổ Phần Quản Lý Quỹ Đầu Tư Lighthouse
</t>
  </si>
  <si>
    <t>Công Ty Cổ Phần Quản Lý Quỹ Đầu Tư Lighthouse</t>
  </si>
  <si>
    <t xml:space="preserve">Nguyễn Lê Đình Quang </t>
  </si>
  <si>
    <t>Phạm Thị Minh Huệ</t>
  </si>
  <si>
    <t>Hà Thị Tuyết Nhung</t>
  </si>
  <si>
    <t>Tại ngày 31 tháng 12 năm 2022/As at 31 December 2022</t>
  </si>
  <si>
    <t>Tại 31 tháng 12 năm 2022/As at 31 December 2022</t>
  </si>
  <si>
    <t>Ngày 31 tháng 12 năm 2022
As at 31 December 2022</t>
  </si>
  <si>
    <t>BÁO CÁO LƯU CHUYỂN TIỀN TỆ
CASH FLOW STATEMENT</t>
  </si>
  <si>
    <t>NH TMCP Đầu tư và Phát triển Việt Nam Chi nhánh Nam Kỳ Khởi Nghĩa</t>
  </si>
  <si>
    <t>I. Lưu chuyển tiền từ hoạt động đầu tư 
Cash flow from investing activities</t>
  </si>
  <si>
    <t>1. Lợi nhuận trước Thuế thu nhập doanh nghiệp
Profit before income tax</t>
  </si>
  <si>
    <t>2. Điều chỉnh cho các khoản tăng giá trị tài sản ròng từ các hoạt động đầu tư
Adjustment for NAV increase from investing activities</t>
  </si>
  <si>
    <t>(- Lãi) hoặc (+ lỗ) chênh lệch tỷ giá hối đoái/ đánh giá lại các khoản đầu tư chưa thực hiện
Unreliased (Gain) or Loss from FX valuation/Investment revaluation</t>
  </si>
  <si>
    <t>(+) Chi phí trích trước
Increase of Accrued Expenses</t>
  </si>
  <si>
    <t>3. Lợi nhuận từ hoạt động đầu tư trước thay đổi vốn lưu động
Profit from investing activities before changes in working capital</t>
  </si>
  <si>
    <t>(-) Tăng, (+) giảm đầu tư
(Increase), Decrease Investments</t>
  </si>
  <si>
    <t>(-) Tăng, (+) giảm phải thu bán chứng khoán đầu tư
(Increase), Decrease in Receivables from investments sold but not yet settled</t>
  </si>
  <si>
    <t>(-) Tăng, (+) giảm dự thu phải thu tiền lãi các khoản đầu tư
(Increase), Decrease in Dividend and interest receivables</t>
  </si>
  <si>
    <t>(-) Tăng, (+) giảm các khoản phải thu khác
 (Increase), Decrease in other receivables</t>
  </si>
  <si>
    <t>(+) Tăng, (-) giảm vay ngắn hạn
Increase, (Decrease) in Short-term Loans</t>
  </si>
  <si>
    <t>(+) Tăng, (-) giảm phải trả cho người bán
(Decrease), Increase in payables for securities purchased but not yet settled</t>
  </si>
  <si>
    <t>(+) Tăng, (-) giảm phải trả các Đại lý phân phối Chứng chỉ quỹ, Công ty Quản lý Quỹ
(Decrease)/increase in subscription and redemption fee payable to distributors and Fund Management Company</t>
  </si>
  <si>
    <t>(+) Tăng, (-) giảm phải trả thu nhập cho Nhà đầu tư
Increase, (Decrease) in profit distribution payables to investors</t>
  </si>
  <si>
    <t>(+) Tăng, (-) giảm Thuế và các khoản phải nộp Nhà nước
Increase, (Decrease) in Tax payables and obligations to the State Budget</t>
  </si>
  <si>
    <t>(+) Tăng, (-) giảm phải trả cho Nhà đầu tư về mua Chứng chỉ quỹ
Increase, (Decrease) in Subscription Payable to investors</t>
  </si>
  <si>
    <t>(+) Tăng, (-) giảm phải trả cho Nhà đầu tư về mua lại Chứng chỉ quỹ
Increase, (Decrease) in Redemption payable to investors</t>
  </si>
  <si>
    <t>(+) Tăng, (-) giảm phải trả, phải nộp khác
Increase, (Decrease) in Other payables</t>
  </si>
  <si>
    <t>16</t>
  </si>
  <si>
    <t>(+) Tăng, (-) giảm Phải trả dịch vụ quản lý Quỹ mở
Increase, (Decrease) in Fees payable to related service providers</t>
  </si>
  <si>
    <t>17</t>
  </si>
  <si>
    <t>(+) Tăng, (-) giảm Thuế Thu nhập doanh nghiệp đã nộp
Increase, (Decrease) Income Tax Payment</t>
  </si>
  <si>
    <t>18</t>
  </si>
  <si>
    <t>Lưu chuyển tiền thuần từ hoạt động đầu tư (1+2+3)
Net Cash flow from Investing activities</t>
  </si>
  <si>
    <t>19</t>
  </si>
  <si>
    <t>II. Lưu chuyển tiền từ hoạt động tài chính 
Cash flow from financing activities</t>
  </si>
  <si>
    <t>1. Tiền thu từ phát hành Chứng chỉ quỹ mở 
Receipts from subscriptions</t>
  </si>
  <si>
    <t>2. Tiền chi mua lại Chứng chỉ quỹ mở 
Payments for redemptions</t>
  </si>
  <si>
    <t>3. Tiền vay gốc 
Principal of borrowings</t>
  </si>
  <si>
    <t>33</t>
  </si>
  <si>
    <t>4. Tiền chi trả nợ gốc vay 
Payment of Principal borrowings</t>
  </si>
  <si>
    <t>34</t>
  </si>
  <si>
    <t>5. Tiền chi trả cổ tức, tiền lãi cho nhà đầu tư
Dividend, profit distribution paid to investors</t>
  </si>
  <si>
    <t>35</t>
  </si>
  <si>
    <t>Lưu chuyển tiền thuần từ hoạt động tài chính
(1+2+3-4-5) 
Net cash outflows from financing activities</t>
  </si>
  <si>
    <t>III. Tăng/giảm tiền thuần trong kỳ 
Net Increase/Decrease in cash and cash equivalent for the period</t>
  </si>
  <si>
    <t>IV. Tiền và các khoản tương đương tiền đầu kỳ 
Cash and cash equivalents at the beginning of period</t>
  </si>
  <si>
    <t>50</t>
  </si>
  <si>
    <t>Tiền gửi ngân hàng đầu kỳ: 
Cash at bank of the beginning of period:</t>
  </si>
  <si>
    <t>51</t>
  </si>
  <si>
    <t>-Tiền gửi ngân hàng và tương đương tiền cho hoạt động của Quỹ 
Cash at bank and cash equivalent for Fund's operation</t>
  </si>
  <si>
    <t>52</t>
  </si>
  <si>
    <t>Tiền gửi không kỳ hạn
Demand deposit</t>
  </si>
  <si>
    <t>52.1</t>
  </si>
  <si>
    <t>Tiền gửi có kỳ hạn dưới ba (03) tháng
Deposits with term under three (03) months</t>
  </si>
  <si>
    <t>52.2</t>
  </si>
  <si>
    <t>Tiền gửi ký quỹ cho hoạt động đầu tư chứng khoán phái sinh
Margin account for trading derivatives</t>
  </si>
  <si>
    <t>52.3</t>
  </si>
  <si>
    <t xml:space="preserve">- Tiền gửi của nhà đầu tư về mua bán chứng chỉ quỹ
Cash at bank for Fund's subscription/redemption </t>
  </si>
  <si>
    <t>53</t>
  </si>
  <si>
    <t>- Tiền gửi phong tỏa
Frozen Account</t>
  </si>
  <si>
    <t>54</t>
  </si>
  <si>
    <t>V. Tiền và các khoản tương đương tiền cuối kỳ 
Cash and cash equivalents at the end of period</t>
  </si>
  <si>
    <t>55</t>
  </si>
  <si>
    <t>Tiền gửi ngân hàng cuối kỳ: 
Cash at bank of the end of period:</t>
  </si>
  <si>
    <t>56</t>
  </si>
  <si>
    <t>57</t>
  </si>
  <si>
    <t>57.1</t>
  </si>
  <si>
    <t>57.2</t>
  </si>
  <si>
    <t>57.3</t>
  </si>
  <si>
    <t>- Tiền gửi của nhà đầu tư về mua bán chứng chỉ quỹ
Cash at bank for Fund's subscription and redemption</t>
  </si>
  <si>
    <t>58</t>
  </si>
  <si>
    <t xml:space="preserve">- Tiền gửi phong tỏa
Frozen Account </t>
  </si>
  <si>
    <t>59</t>
  </si>
  <si>
    <t>VI. Thay đổi Tiền và các khoản tương đương tiền trong kỳ
Changes in cash and cash equivalents in the period</t>
  </si>
  <si>
    <t>60</t>
  </si>
  <si>
    <t>Khác
Others</t>
  </si>
  <si>
    <t>80</t>
  </si>
  <si>
    <t xml:space="preserve">                        Người lập</t>
  </si>
  <si>
    <t xml:space="preserve">         Người duyệt</t>
  </si>
  <si>
    <t xml:space="preserve">                   Kế toán </t>
  </si>
  <si>
    <t xml:space="preserve">   Kế toán trưởng</t>
  </si>
  <si>
    <t xml:space="preserve">    Tổng Giám Đốc</t>
  </si>
  <si>
    <t xml:space="preserve">            Phạm Thị Minh Huệ</t>
  </si>
  <si>
    <t>Quý IV năm 2022
 Quarter IV 2022</t>
  </si>
  <si>
    <t>Quý III năm 2022
 Quarter III 2022</t>
  </si>
  <si>
    <t>Mã số</t>
  </si>
  <si>
    <t>Thuyết minh</t>
  </si>
  <si>
    <t>Năm N</t>
  </si>
  <si>
    <t>Năm N-1</t>
  </si>
  <si>
    <t>Kỳ này</t>
  </si>
  <si>
    <t>I. THU NHẬP, DOANH THU HOẠT ĐỘNG ĐẦU TƯ</t>
  </si>
  <si>
    <t xml:space="preserve">1.1. Cổ tức được chia </t>
  </si>
  <si>
    <t>1.2. Tiền lãi được nhận</t>
  </si>
  <si>
    <t>1.3. Lãi, lỗ bán các khoản đầu tư</t>
  </si>
  <si>
    <t>1.4. Chênh lệch tăng, giảm đánh giá lại các khoản đầu tư chưa thực hiện</t>
  </si>
  <si>
    <t>1.5. Doanh thu khác</t>
  </si>
  <si>
    <t>1.6. Chênh lệch lãi, lỗ tỷ giá hối đoái đã và chưa thực hiện</t>
  </si>
  <si>
    <t>1.7. Doanh thu khác về đầu tư</t>
  </si>
  <si>
    <t xml:space="preserve">1.8. Dự phòng nợ phải thu và dự thu khó đòi về cổ tức, tiền lãi và xử lý tổn thất nợ phải thu khó đòi về cổ tức, tiền lãi </t>
  </si>
  <si>
    <t xml:space="preserve">II. CHI PHÍ ĐẦU TƯ </t>
  </si>
  <si>
    <t>2.1. Chi phí giao dịch mua, bán các khoản đầu tư</t>
  </si>
  <si>
    <t>2.2.Chi phí dự phòng nợ phải thu khó đòi và xử lý tổn thất phải thu khó đòi</t>
  </si>
  <si>
    <t>2.3. Chi phí lãi vay</t>
  </si>
  <si>
    <t>2.4. Chi phí dự phòng giảm giá tài sản nhận thế chấp và xử lý tổn thất các khoản đầu tư cho vay có tài sản nhận thế chấp</t>
  </si>
  <si>
    <t>2.5.Chi phí đầu tư khác</t>
  </si>
  <si>
    <t>III. CHI PHÍ HOẠT ĐỘNG QUỸ MỞ</t>
  </si>
  <si>
    <t xml:space="preserve">3.1.Phí quản lý Quỹ mở </t>
  </si>
  <si>
    <t>3.2. Phí dịch vụ lưu ký tài sản Quỹ mở</t>
  </si>
  <si>
    <t xml:space="preserve">3.3. Phí dịch vụ giám sát </t>
  </si>
  <si>
    <t>3.4. Phí dịch vụ quản trị Quỹ mở</t>
  </si>
  <si>
    <t>3.5. Phí dịch vụ Đại lý chuyển nhượng</t>
  </si>
  <si>
    <t>3.6. Phí dịch vụ khác của Nhà cung cấp dịch vụ cho Quỹ mở</t>
  </si>
  <si>
    <t>3.7. Chi phí họp, Đại hội Quỹ mở</t>
  </si>
  <si>
    <t>3.8. Chi phí kiểm toán</t>
  </si>
  <si>
    <t>3.9. Chi phí thanh lý tài sản Quỹ mở</t>
  </si>
  <si>
    <t>3.10. Chi phí hoạt động khác</t>
  </si>
  <si>
    <t>IV. KẾT QUẢ HOẠT ĐỘNG ĐẦU TƯ (23=01-10-20)</t>
  </si>
  <si>
    <t>V. KẾT QUẢ THU NHẬP VÀ CHI PHÍ KHÁC</t>
  </si>
  <si>
    <t>5.1. Thu nhập khác</t>
  </si>
  <si>
    <t>5.2. Chi phí khác</t>
  </si>
  <si>
    <t>VI. TỔNG LỢI NHUẬN KẾ TOÁN TRƯỚC THUẾ (30=23 + 24)</t>
  </si>
  <si>
    <t>6.1. Lợi nhuận đã thực hiện</t>
  </si>
  <si>
    <t>6.2. Lợi nhuận chưa thực hiện</t>
  </si>
  <si>
    <t>VII. CHI PHÍ THUẾ TNDN</t>
  </si>
  <si>
    <t>VIII. LỢI NHUẬN KẾ TOÁN SAU THUẾ TNDN (41 = 30 - 40)</t>
  </si>
  <si>
    <t>I. TÀI SẢN</t>
  </si>
  <si>
    <t>1.Tiền gửi ngân hàng và tương đương tiền</t>
  </si>
  <si>
    <t>1.1. Tiền gửi ngân hàng cho hoạt động của Quỹ mở</t>
  </si>
  <si>
    <t>1.2. Tiền gửi có kỳ hạn dưới 3 tháng</t>
  </si>
  <si>
    <t>2. Các khoản đầu tư thuần</t>
  </si>
  <si>
    <t>2.1. Các khoản đầu tư</t>
  </si>
  <si>
    <t xml:space="preserve">2.2. Dự phòng giảm giá tài sản nhận thế chấp </t>
  </si>
  <si>
    <t>3. Các khoản phải thu</t>
  </si>
  <si>
    <t>3.1 Phải thu về bán các khoản đầu tư</t>
  </si>
  <si>
    <t>Trong đó: Phải thu khó đòi về bán các khoản đầu tư</t>
  </si>
  <si>
    <t>132</t>
  </si>
  <si>
    <t>3.2. Phải thu và dự thu cổ tức, tiền lãi các khoản đầu tư</t>
  </si>
  <si>
    <t>3.2.1. Phải thu cổ tức, tiền lãi đến ngày nhận</t>
  </si>
  <si>
    <t>Trong đó: Phải thu khó đòi về cổ tức, tiền lãi đến ngày nhận  nhưng chưa nhận được</t>
  </si>
  <si>
    <t>135</t>
  </si>
  <si>
    <t xml:space="preserve">3.2.2 Dự thu cổ tức, tiền lãi chưa đến ngày nhận </t>
  </si>
  <si>
    <t>3.3. Các khoản phải thu khác</t>
  </si>
  <si>
    <t>3.4. Dự phòng nợ phải thu khó đòi (*)</t>
  </si>
  <si>
    <t>TỔNG TÀI SẢN</t>
  </si>
  <si>
    <t>II. NỢ PHẢI TRẢ</t>
  </si>
  <si>
    <t>1. Vay ngắn hạn</t>
  </si>
  <si>
    <t>2. Phải trả về mua các khoản đầu tư</t>
  </si>
  <si>
    <t>3. Phải trả cho các Đại lý phân phối Chứng chỉ quỹ</t>
  </si>
  <si>
    <t>4. Thuế và các khoản phải nộp Nhà nước</t>
  </si>
  <si>
    <t>5.Phải trả thu nhập cho Nhà đầu tư</t>
  </si>
  <si>
    <t>6. Chi phí phải trả</t>
  </si>
  <si>
    <t>7. Phải trả cho Nhà đầu tư về mua Chứng chỉ quỹ</t>
  </si>
  <si>
    <t>8. Phải trả cho Nhà đầu tư về mua lại Chứng chỉ quỹ</t>
  </si>
  <si>
    <t>9. Phải trả dịch vụ quản lý Quỹ mở</t>
  </si>
  <si>
    <t>10. Phải trả, phải nộp khác</t>
  </si>
  <si>
    <t>TỔNG NỢ PHẢI TRẢ</t>
  </si>
  <si>
    <t>III.	GIÁ TRỊ TÀI SẢN RÒNG CÓ THỂ PHÂN PHỐI CHO NHÀ ĐẦU TƯ NẮM GIỮ CHỨNG CHỈ QUỸ MỞ (I-II)</t>
  </si>
  <si>
    <t>1. Vốn góp của Nhà đầu tư</t>
  </si>
  <si>
    <t>1.1 Vốn góp phát hành</t>
  </si>
  <si>
    <t>1.2 Vốn góp mua lại</t>
  </si>
  <si>
    <t>2. Thặng dư vốn góp của Nhà đầu tư</t>
  </si>
  <si>
    <t xml:space="preserve">3. Lợi nhuận chưa phân phối </t>
  </si>
  <si>
    <t>IV. GIÁ TRỊ TÀI SẢN RÒNG QUỸ MỞ TRÊN 1 ĐƠN VỊ CHỨNG CHỈ QUỸ (IV=(I-II)/III)</t>
  </si>
  <si>
    <t>V. LỢI NHUẬN ĐÃ PHÂN PHỐI CHO NHÀ ĐẦU TƯ</t>
  </si>
  <si>
    <t>1. Lợi nhuận/Tài sản đã phân phối cho Nhà đầu tư trong năm</t>
  </si>
  <si>
    <t>2. Lợi nhuận đã phân phối cho Nhà đầu tư lũy kế từ khi thành lập Quỹ mở đến kỳ lập báo cáo này</t>
  </si>
  <si>
    <t>VI. CÁC CHỈ TIÊU NGOÀI BÁO CÁO TÌNH HÌNH TÀI CHÍNH</t>
  </si>
  <si>
    <t>1. Tài sản nhận thế chấp</t>
  </si>
  <si>
    <t>2. Nợ khó đòi đã xử lý</t>
  </si>
  <si>
    <t>3. Ngoại tệ các loại</t>
  </si>
  <si>
    <t>4. Số lượng Chứng chỉ quỹ đang lưu hành</t>
  </si>
  <si>
    <t>I. Lưu chuyển tiền từ hoạt động đầu tư</t>
  </si>
  <si>
    <t>1. Lợi nhuận trước Thuế thu nhập doanh nghiệp</t>
  </si>
  <si>
    <t>2. Điều chỉnh cho các khoản tăng giá trị tài sản ròng từ các hoạt động đầu tư</t>
  </si>
  <si>
    <t>(- lãi) hoặc (+ lỗ) chênh lệch tỷ giá hối đoái chưa thực hiện</t>
  </si>
  <si>
    <t>(+) chi phí trích trước</t>
  </si>
  <si>
    <t>3. Lợi nhuận từ hoạt động đầu tư trước thay đổi vốn lưu động</t>
  </si>
  <si>
    <t>(-) Tăng, (+) giảm các khoản đầu tư</t>
  </si>
  <si>
    <t>(-) Tăng, (+) giảm phải thu bán chứng khoán đầu tư</t>
  </si>
  <si>
    <t>(-) Tăng, (+) giảm dự thu phải thu tiền lãi các khoản đầu tư</t>
  </si>
  <si>
    <t>(-) Tăng, (+) giảm các khoản phải thu khác</t>
  </si>
  <si>
    <t>(+) Tăng, (-) giảm vay ngắn hạn</t>
  </si>
  <si>
    <t>(+) Tăng, (-) giảm phải trả cho người bán</t>
  </si>
  <si>
    <t>(+) Tăng, (-) giảm phải trả các Đại lý phân phối Chứng chỉ quỹ</t>
  </si>
  <si>
    <t>(+) Tăng, (-) giảm phải trả thu nhập cho Nhà đầu tư</t>
  </si>
  <si>
    <t>(+) Tăng, (-) giảm Thuế và các khoản phải nộp Nhà nước</t>
  </si>
  <si>
    <t>(+) Tăng, (-) giảm phải trả cho Nhà đầu tư về mua Chứng chỉ quỹ</t>
  </si>
  <si>
    <t>(+) Tăng, (-) giảm phải trả cho Nhà đầu tư về mua lại Chứng chỉ quỹ</t>
  </si>
  <si>
    <t>(+) Tăng, (-) giảm phải trả, phải nộp khác</t>
  </si>
  <si>
    <t>(+) Tăng, (-) giảm Phải trả dịch vụ quản lý Quỹ mở</t>
  </si>
  <si>
    <t>(+) Tăng, (-) giảm Thuế Thu nhập doanh nghiệp đã nộp</t>
  </si>
  <si>
    <t>Lưu chuyển tiền thuần từ hoạt động đầu tư (1 + 2 + 3)</t>
  </si>
  <si>
    <t>II. Lưu chuyển tiền từ hoạt động tài chính</t>
  </si>
  <si>
    <t>1. Tiền thu từ phát hành Chứng chỉ quỹ  mở</t>
  </si>
  <si>
    <t>2. Tiền chi mua lại Chứng chỉ quỹ  mở</t>
  </si>
  <si>
    <t>3. Tiền vay gốc</t>
  </si>
  <si>
    <t>4. Tiền chi trả nợ gốc vay</t>
  </si>
  <si>
    <t>5. Tiền chi trả cổ tức, tiền lãi cho nhà đầu tư</t>
  </si>
  <si>
    <t>Lưu chuyển tiền thuần từ hoạt động tài chính (1-2+3-4-5)</t>
  </si>
  <si>
    <t>III. Tăng/giảm tiền thuần trong kỳ</t>
  </si>
  <si>
    <t>IV. Tiền và các khoản tương đương tiền đầu kỳ</t>
  </si>
  <si>
    <t>Tiền gửi ngân hàng đầu kỳ:</t>
  </si>
  <si>
    <t>- Tiền gửi ngân hàng cho hoạt động Quỹ mở</t>
  </si>
  <si>
    <t xml:space="preserve">- Tiền gửi của Nhà đầu tư về mua Chứng chỉ quỹ </t>
  </si>
  <si>
    <t>- Tiền gửi phong tỏa</t>
  </si>
  <si>
    <t>V. Tiền và các khoản tương đương tiền cuối kỳ</t>
  </si>
  <si>
    <t>Tiền gửi ngân hàng cuối kỳ:</t>
  </si>
  <si>
    <t>- Tiền gửi của Nhà đầu tư về mua Chứng chỉ quỹ</t>
  </si>
  <si>
    <t>VI. Chênh lệch tiền và các khoản tương đương tiền trong kỳ</t>
  </si>
  <si>
    <t>Khác</t>
  </si>
  <si>
    <t>(Ban hành kèm theo Thông tư số 98/2020/TT-BTC ngày 16 tháng 11 năm 2020 của Bộ trưởng Bộ Tài về hướng dẫn hoạt động và quản lý quỹ đầu tư chứng khoán
(Issued in association with Circular 98/2020/TT-BTC dated 16 November 2020 of the Minister of Finance on guiding the operation and management of the securities investment funds</t>
  </si>
  <si>
    <t>BÁO CÁO VỀ HOẠT ĐỘNG ĐẦU TƯ
REPORT ON INVESTMENT ACTIVITIES</t>
  </si>
  <si>
    <r>
      <t>THỐNG KÊ GIÁ DỊCH VỤ G</t>
    </r>
    <r>
      <rPr>
        <b/>
        <sz val="10"/>
        <color theme="1"/>
        <rFont val="Tahoma"/>
        <family val="2"/>
      </rPr>
      <t>IAO DỊCH /REPORT ON BROKER FEE</t>
    </r>
  </si>
  <si>
    <t>Số thứ tự
No.</t>
  </si>
  <si>
    <t>Tên (mã) các công ty chứng khoán (có giá trị giao dịch vượt quá 5% tổng giá trị giao dịch kỳ báo cáo)
Name (code) of securities companies (with transaction value exceeding 5% of the Fund’s total transaction value for the year)</t>
  </si>
  <si>
    <t>Quan hệ với công ty quản lý quỹ
Relationship with the Fund Management Company</t>
  </si>
  <si>
    <t>Tỷ lệ giao dịch của quỹ qua từng công ty chứng khoán
Percentage of transactions value at securities companies</t>
  </si>
  <si>
    <t>Phí giao dịch bình quân
Average transaction fee rate</t>
  </si>
  <si>
    <t>Phí giao dịch bình quân trên thị trường
Market average transaction fee rate</t>
  </si>
  <si>
    <t>Giá trị giao dịch trong kỳ báo cáo của quỹ
Fund’s transaction value for the year with each securities company</t>
  </si>
  <si>
    <t>Tổng giá trị giao dịch trong kỳ báo cáo của quỹ (*)
Fund’s total transaction value for the year (*)</t>
  </si>
  <si>
    <t>Tỷ lệ giao dịch của quỹ qua công ty chứng khoán trong kỳ báo cáo
Percentage of the Fund’s total transaction value for the year</t>
  </si>
  <si>
    <t>(1)</t>
  </si>
  <si>
    <t>(2)</t>
  </si>
  <si>
    <t>(3)</t>
  </si>
  <si>
    <t>(4)</t>
  </si>
  <si>
    <t>(5)</t>
  </si>
  <si>
    <t>(6) = (4)/(5)</t>
  </si>
  <si>
    <t>(7)</t>
  </si>
  <si>
    <t>(8)</t>
  </si>
  <si>
    <t>Đại diện có thẩm quyền của Công ty quản lý quỹ</t>
  </si>
  <si>
    <t>Năm 2022/ Year 2022</t>
  </si>
  <si>
    <t>Ngày 31 tháng 12 năm 2021
As at 31 December 2021</t>
  </si>
  <si>
    <t>Năm 2022 
Year 2022</t>
  </si>
  <si>
    <t>Lợi nhuận bình quân năm (chỉ áp dụng đối với báo cáo năm)
Average annual profit (only applicable to annual report)</t>
  </si>
  <si>
    <t>Tỷ suất lợi nhuận bình quân năm (chỉ áp dụng đối với báo cáo năm)
Average annual rate of return (only applicable to annual report)</t>
  </si>
  <si>
    <t>Ngày 10 tháng 03 năm 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</si>
</sst>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21">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_(* \(#,##0\);_(* &quot;-&quot;??_);_(@_)"/>
    <numFmt numFmtId="165" formatCode="_(* #,##0.00_);_(* \(#,##0.00\);_(* &quot;-&quot;_);_(@_)"/>
    <numFmt numFmtId="166" formatCode="dd\-mmm\-yyyy"/>
    <numFmt numFmtId="167" formatCode="0.00_);\(0.00\)"/>
    <numFmt numFmtId="168" formatCode="_-* #,##0_-;\-* #,##0_-;_-* &quot;-&quot;_-;_-@_-"/>
    <numFmt numFmtId="169" formatCode="_-* #,##0.00_-;\-* #,##0.00_-;_-* &quot;-&quot;??_-;_-@_-"/>
    <numFmt numFmtId="170" formatCode="_-&quot;$&quot;* #,##0_-;\-&quot;$&quot;* #,##0_-;_-&quot;$&quot;* &quot;-&quot;_-;_-@_-"/>
    <numFmt numFmtId="171" formatCode="_-&quot;$&quot;* #,##0.00_-;\-&quot;$&quot;* #,##0.00_-;_-&quot;$&quot;* &quot;-&quot;??_-;_-@_-"/>
    <numFmt numFmtId="172" formatCode="0.000%"/>
    <numFmt numFmtId="173" formatCode="_ * #,##0.00_ ;_ * \-#,##0.00_ ;_ * &quot;-&quot;??_ ;_ @_ "/>
    <numFmt numFmtId="174" formatCode="_ * #,##0_ ;_ * \-#,##0_ ;_ * &quot;-&quot;_ ;_ @_ "/>
    <numFmt numFmtId="175" formatCode="_(* #,##0.000_);_(* \(#,##0.000\);_(* &quot;-&quot;??_);_(@_)"/>
    <numFmt numFmtId="176" formatCode="#,##0.00[$%-409]_);\(#,##0.00\)[$%-409]"/>
    <numFmt numFmtId="177" formatCode="0.0000%"/>
    <numFmt numFmtId="178" formatCode="[$-409]d\-mmm\-yyyy;@"/>
    <numFmt numFmtId="179" formatCode="[$-409]d\-mmm\-yy;@"/>
    <numFmt numFmtId="180" formatCode="[$-409]dd\ mmmm\ yyyy;@"/>
  </numFmts>
  <fonts count="81">
    <font>
      <sz val="10"/>
      <name val="Arial"/>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8"/>
      <name val="Tahoma"/>
      <family val="2"/>
    </font>
    <font>
      <b/>
      <sz val="10"/>
      <color indexed="63"/>
      <name val="Tahoma"/>
      <family val="2"/>
    </font>
    <font>
      <b/>
      <i/>
      <sz val="10"/>
      <name val="Tahoma"/>
      <family val="2"/>
    </font>
    <font>
      <sz val="11"/>
      <name val="Times New Roman"/>
      <family val="1"/>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b/>
      <sz val="10"/>
      <color theme="1" tint="4.9989318521683403E-2"/>
      <name val="Tahoma"/>
      <family val="2"/>
    </font>
    <font>
      <sz val="10"/>
      <color theme="1" tint="4.9989318521683403E-2"/>
      <name val="Tahoma"/>
      <family val="2"/>
    </font>
    <font>
      <b/>
      <sz val="10"/>
      <color rgb="FFFF0000"/>
      <name val="Tahoma"/>
      <family val="2"/>
    </font>
    <font>
      <sz val="10"/>
      <color rgb="FFFF0000"/>
      <name val="Tahoma"/>
      <family val="2"/>
    </font>
    <font>
      <b/>
      <sz val="8"/>
      <color theme="1" tint="4.9989318521683403E-2"/>
      <name val="Tahoma"/>
      <family val="2"/>
    </font>
    <font>
      <b/>
      <sz val="8"/>
      <color indexed="8"/>
      <name val="Arial"/>
      <family val="2"/>
    </font>
    <font>
      <sz val="8"/>
      <color indexed="8"/>
      <name val="Arial"/>
      <family val="2"/>
    </font>
    <font>
      <sz val="10"/>
      <color theme="1"/>
      <name val="Arial"/>
      <family val="2"/>
    </font>
    <font>
      <i/>
      <sz val="8"/>
      <name val="Tahoma"/>
      <family val="2"/>
    </font>
    <font>
      <sz val="12"/>
      <name val="Tahoma"/>
      <family val="2"/>
    </font>
    <font>
      <sz val="11"/>
      <color rgb="FF000000"/>
      <name val="Arial Unicode MS"/>
      <family val="2"/>
    </font>
    <font>
      <sz val="8"/>
      <color rgb="FF000000"/>
      <name val="Arial Unicode MS"/>
      <family val="2"/>
    </font>
    <font>
      <i/>
      <sz val="12"/>
      <color theme="1"/>
      <name val="Tahoma"/>
      <family val="2"/>
    </font>
    <font>
      <sz val="11"/>
      <color theme="1"/>
      <name val="Tahoma"/>
      <family val="2"/>
    </font>
    <font>
      <u/>
      <sz val="10"/>
      <color theme="1"/>
      <name val="Tahoma"/>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b/>
      <sz val="10"/>
      <name val="Arial"/>
      <family val="2"/>
    </font>
    <font>
      <b/>
      <sz val="11"/>
      <name val="Tahoma"/>
      <family val="2"/>
    </font>
    <font>
      <sz val="11"/>
      <name val="Tahoma"/>
      <family val="2"/>
    </font>
    <font>
      <sz val="12"/>
      <name val="Times New Roman"/>
      <family val="1"/>
    </font>
    <font>
      <sz val="12"/>
      <name val="¹UAAA¼"/>
      <family val="3"/>
      <charset val="129"/>
    </font>
    <font>
      <sz val="12"/>
      <color indexed="8"/>
      <name val="바탕체"/>
      <family val="1"/>
      <charset val="129"/>
    </font>
    <font>
      <sz val="12"/>
      <name val="바탕체"/>
      <family val="1"/>
    </font>
    <font>
      <sz val="14"/>
      <name val="ＭＳ 明朝"/>
      <family val="1"/>
      <charset val="128"/>
    </font>
    <font>
      <sz val="8.25"/>
      <name val="Microsoft Sans Serif"/>
      <family val="2"/>
    </font>
    <font>
      <sz val="10"/>
      <color indexed="63"/>
      <name val="Tahoma"/>
      <family val="2"/>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b/>
      <sz val="11"/>
      <color rgb="FFFF0000"/>
      <name val="Tahoma"/>
      <family val="2"/>
    </font>
    <font>
      <sz val="11"/>
      <color rgb="FFFF0000"/>
      <name val="Tahoma"/>
      <family val="2"/>
    </font>
    <font>
      <sz val="8.25"/>
      <name val="Tahoma"/>
      <family val="2"/>
    </font>
    <font>
      <i/>
      <sz val="10"/>
      <color indexed="63"/>
      <name val="Tahoma"/>
      <family val="2"/>
    </font>
    <font>
      <b/>
      <sz val="12"/>
      <name val="Times New Roman"/>
      <family val="1"/>
    </font>
    <font>
      <sz val="12"/>
      <color rgb="FFFF0000"/>
      <name val="Times New Roman"/>
      <family val="1"/>
    </font>
    <font>
      <sz val="10"/>
      <color indexed="8"/>
      <name val="Arial"/>
      <family val="2"/>
    </font>
    <font>
      <b/>
      <sz val="8"/>
      <color theme="1"/>
      <name val="Tahoma"/>
      <family val="2"/>
    </font>
    <font>
      <i/>
      <sz val="8"/>
      <color theme="1"/>
      <name val="Tahoma"/>
      <family val="2"/>
    </font>
    <font>
      <b/>
      <sz val="12"/>
      <color theme="1"/>
      <name val="Tahoma"/>
      <family val="2"/>
    </font>
    <font>
      <b/>
      <sz val="10"/>
      <color theme="1"/>
      <name val="Arial"/>
      <family val="2"/>
    </font>
    <font>
      <sz val="10"/>
      <color theme="1"/>
      <name val="Calibri"/>
      <family val="2"/>
      <scheme val="minor"/>
    </font>
    <font>
      <b/>
      <sz val="11"/>
      <color theme="1"/>
      <name val="Times New Roman"/>
      <family val="1"/>
    </font>
    <font>
      <b/>
      <sz val="9"/>
      <color theme="1"/>
      <name val="Tahoma"/>
      <family val="2"/>
    </font>
    <font>
      <b/>
      <sz val="10"/>
      <name val="Times New Roman"/>
      <family val="1"/>
    </font>
  </fonts>
  <fills count="40">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auto="1"/>
      </left>
      <right/>
      <top style="thin">
        <color auto="1"/>
      </top>
      <bottom style="thin">
        <color auto="1"/>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67">
    <xf numFmtId="0" fontId="0" fillId="0" borderId="0"/>
    <xf numFmtId="43" fontId="2" fillId="0" borderId="0" quotePrefix="1" applyFont="0" applyFill="0" applyBorder="0" applyAlignment="0">
      <protection locked="0"/>
    </xf>
    <xf numFmtId="0" fontId="15" fillId="0" borderId="0" applyNumberFormat="0" applyFill="0" applyBorder="0" applyAlignment="0" applyProtection="0"/>
    <xf numFmtId="9" fontId="2" fillId="0" borderId="0" quotePrefix="1" applyFont="0" applyFill="0" applyBorder="0" applyAlignment="0">
      <protection locked="0"/>
    </xf>
    <xf numFmtId="0" fontId="36" fillId="0" borderId="0" applyNumberFormat="0" applyFill="0" applyBorder="0" applyAlignment="0" applyProtection="0"/>
    <xf numFmtId="0" fontId="37" fillId="0" borderId="14" applyNumberFormat="0" applyFill="0" applyAlignment="0" applyProtection="0"/>
    <xf numFmtId="0" fontId="38" fillId="0" borderId="15" applyNumberFormat="0" applyFill="0" applyAlignment="0" applyProtection="0"/>
    <xf numFmtId="0" fontId="39" fillId="0" borderId="16" applyNumberFormat="0" applyFill="0" applyAlignment="0" applyProtection="0"/>
    <xf numFmtId="0" fontId="39" fillId="0" borderId="0" applyNumberFormat="0" applyFill="0" applyBorder="0" applyAlignment="0" applyProtection="0"/>
    <xf numFmtId="0" fontId="40" fillId="9" borderId="0" applyNumberFormat="0" applyBorder="0" applyAlignment="0" applyProtection="0"/>
    <xf numFmtId="0" fontId="41" fillId="10" borderId="0" applyNumberFormat="0" applyBorder="0" applyAlignment="0" applyProtection="0"/>
    <xf numFmtId="0" fontId="42" fillId="11" borderId="0" applyNumberFormat="0" applyBorder="0" applyAlignment="0" applyProtection="0"/>
    <xf numFmtId="0" fontId="43" fillId="12" borderId="17" applyNumberFormat="0" applyAlignment="0" applyProtection="0"/>
    <xf numFmtId="0" fontId="44" fillId="13" borderId="18" applyNumberFormat="0" applyAlignment="0" applyProtection="0"/>
    <xf numFmtId="0" fontId="45" fillId="13" borderId="17" applyNumberFormat="0" applyAlignment="0" applyProtection="0"/>
    <xf numFmtId="0" fontId="46" fillId="0" borderId="19" applyNumberFormat="0" applyFill="0" applyAlignment="0" applyProtection="0"/>
    <xf numFmtId="0" fontId="47" fillId="14" borderId="20" applyNumberFormat="0" applyAlignment="0" applyProtection="0"/>
    <xf numFmtId="0" fontId="48" fillId="0" borderId="0" applyNumberFormat="0" applyFill="0" applyBorder="0" applyAlignment="0" applyProtection="0"/>
    <xf numFmtId="0" fontId="49" fillId="0" borderId="0" applyNumberFormat="0" applyFill="0" applyBorder="0" applyAlignment="0" applyProtection="0"/>
    <xf numFmtId="0" fontId="16" fillId="0" borderId="21" applyNumberFormat="0" applyFill="0" applyAlignment="0" applyProtection="0"/>
    <xf numFmtId="0" fontId="50"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50" fillId="18" borderId="0" applyNumberFormat="0" applyBorder="0" applyAlignment="0" applyProtection="0"/>
    <xf numFmtId="0" fontId="50"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50" fillId="26" borderId="0" applyNumberFormat="0" applyBorder="0" applyAlignment="0" applyProtection="0"/>
    <xf numFmtId="0" fontId="50"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50" fillId="30" borderId="0" applyNumberFormat="0" applyBorder="0" applyAlignment="0" applyProtection="0"/>
    <xf numFmtId="0" fontId="50"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50" fillId="34" borderId="0" applyNumberFormat="0" applyBorder="0" applyAlignment="0" applyProtection="0"/>
    <xf numFmtId="0" fontId="50" fillId="35" borderId="0" applyNumberFormat="0" applyBorder="0" applyAlignment="0" applyProtection="0"/>
    <xf numFmtId="0" fontId="1" fillId="36" borderId="0" applyNumberFormat="0" applyBorder="0" applyAlignment="0" applyProtection="0"/>
    <xf numFmtId="0" fontId="1" fillId="37" borderId="0" applyNumberFormat="0" applyBorder="0" applyAlignment="0" applyProtection="0"/>
    <xf numFmtId="0" fontId="50" fillId="38" borderId="0" applyNumberFormat="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xf numFmtId="0" fontId="55" fillId="0" borderId="0"/>
    <xf numFmtId="168" fontId="2" fillId="0" borderId="0" applyFont="0" applyFill="0" applyBorder="0" applyAlignment="0" applyProtection="0"/>
    <xf numFmtId="169" fontId="2" fillId="0" borderId="0" applyFont="0" applyFill="0" applyBorder="0" applyAlignment="0" applyProtection="0"/>
    <xf numFmtId="170" fontId="2" fillId="0" borderId="0" applyFont="0" applyFill="0" applyBorder="0" applyAlignment="0" applyProtection="0"/>
    <xf numFmtId="171" fontId="2" fillId="0" borderId="0" applyFont="0" applyFill="0" applyBorder="0" applyAlignment="0" applyProtection="0"/>
    <xf numFmtId="9" fontId="56" fillId="0" borderId="0" applyBorder="0" applyAlignment="0" applyProtection="0"/>
    <xf numFmtId="0" fontId="57" fillId="0" borderId="0" applyFont="0" applyFill="0" applyBorder="0" applyAlignment="0" applyProtection="0"/>
    <xf numFmtId="0" fontId="57"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173" fontId="2" fillId="0" borderId="0" applyFont="0" applyFill="0" applyBorder="0" applyAlignment="0" applyProtection="0"/>
    <xf numFmtId="174" fontId="2" fillId="0" borderId="0" applyFont="0" applyFill="0" applyBorder="0" applyAlignment="0" applyProtection="0"/>
    <xf numFmtId="0" fontId="58" fillId="0" borderId="0"/>
    <xf numFmtId="44" fontId="2" fillId="0" borderId="0" applyFont="0" applyFill="0" applyBorder="0" applyAlignment="0" applyProtection="0"/>
    <xf numFmtId="42" fontId="2" fillId="0" borderId="0" applyFont="0" applyFill="0" applyBorder="0" applyAlignment="0" applyProtection="0"/>
    <xf numFmtId="0" fontId="51" fillId="0" borderId="0" applyNumberFormat="0" applyFill="0" applyBorder="0" applyAlignment="0" applyProtection="0"/>
    <xf numFmtId="180" fontId="51" fillId="0" borderId="0" applyNumberFormat="0" applyFill="0" applyBorder="0" applyAlignment="0" applyProtection="0"/>
    <xf numFmtId="180" fontId="51" fillId="0" borderId="0" applyNumberFormat="0" applyFill="0" applyBorder="0" applyAlignment="0" applyProtection="0"/>
  </cellStyleXfs>
  <cellXfs count="681">
    <xf numFmtId="0" fontId="0" fillId="0" borderId="0" xfId="0"/>
    <xf numFmtId="0" fontId="6" fillId="3" borderId="8" xfId="0" applyNumberFormat="1" applyFont="1" applyFill="1" applyBorder="1" applyAlignment="1">
      <alignment vertical="center"/>
    </xf>
    <xf numFmtId="0" fontId="7" fillId="3" borderId="8" xfId="0" applyNumberFormat="1" applyFont="1" applyFill="1" applyBorder="1" applyAlignment="1">
      <alignment vertical="center"/>
    </xf>
    <xf numFmtId="0" fontId="0" fillId="0" borderId="0" xfId="0"/>
    <xf numFmtId="0" fontId="0" fillId="5" borderId="0" xfId="0" applyFill="1"/>
    <xf numFmtId="0" fontId="0" fillId="0" borderId="0" xfId="0" applyAlignment="1">
      <alignment vertical="top"/>
    </xf>
    <xf numFmtId="0" fontId="26" fillId="0" borderId="0" xfId="0" applyFont="1" applyAlignment="1">
      <alignment horizontal="left" vertical="top" wrapText="1" readingOrder="1"/>
    </xf>
    <xf numFmtId="166" fontId="27" fillId="0" borderId="0" xfId="0" applyNumberFormat="1" applyFont="1" applyAlignment="1">
      <alignment horizontal="left" vertical="top"/>
    </xf>
    <xf numFmtId="0" fontId="27" fillId="0" borderId="0" xfId="0" applyFont="1" applyAlignment="1">
      <alignment horizontal="left" vertical="top"/>
    </xf>
    <xf numFmtId="4" fontId="27" fillId="0" borderId="0" xfId="0" applyNumberFormat="1" applyFont="1" applyAlignment="1">
      <alignment horizontal="right" vertical="top"/>
    </xf>
    <xf numFmtId="4" fontId="26" fillId="0" borderId="0" xfId="0" applyNumberFormat="1" applyFont="1" applyAlignment="1">
      <alignment horizontal="right" vertical="top"/>
    </xf>
    <xf numFmtId="0" fontId="0" fillId="0" borderId="0" xfId="0"/>
    <xf numFmtId="49" fontId="32" fillId="0" borderId="0" xfId="0" applyNumberFormat="1" applyFont="1"/>
    <xf numFmtId="1" fontId="32" fillId="0" borderId="0" xfId="0" applyNumberFormat="1" applyFont="1"/>
    <xf numFmtId="4" fontId="32" fillId="0" borderId="0" xfId="0" applyNumberFormat="1" applyFont="1"/>
    <xf numFmtId="39" fontId="32" fillId="0" borderId="0" xfId="0" applyNumberFormat="1" applyFont="1"/>
    <xf numFmtId="167" fontId="32" fillId="0" borderId="0" xfId="0" applyNumberFormat="1" applyFont="1"/>
    <xf numFmtId="2" fontId="32" fillId="0" borderId="0" xfId="0" applyNumberFormat="1" applyFont="1"/>
    <xf numFmtId="49" fontId="31" fillId="0" borderId="0" xfId="0" applyNumberFormat="1" applyFont="1" applyAlignment="1"/>
    <xf numFmtId="49" fontId="32" fillId="0" borderId="0" xfId="0" applyNumberFormat="1" applyFont="1" applyAlignment="1"/>
    <xf numFmtId="0" fontId="17" fillId="4" borderId="0" xfId="0" applyFont="1" applyFill="1"/>
    <xf numFmtId="10" fontId="24" fillId="0" borderId="0" xfId="3" applyNumberFormat="1" applyFont="1" applyFill="1" applyBorder="1" applyAlignment="1">
      <alignment horizontal="right" wrapText="1"/>
      <protection locked="0"/>
    </xf>
    <xf numFmtId="10" fontId="7" fillId="7" borderId="0" xfId="3" applyNumberFormat="1" applyFont="1" applyFill="1" applyBorder="1" applyAlignment="1">
      <alignment horizontal="right" wrapText="1"/>
      <protection locked="0"/>
    </xf>
    <xf numFmtId="10" fontId="9" fillId="3" borderId="0" xfId="3" applyNumberFormat="1" applyFont="1" applyFill="1" applyBorder="1" applyAlignment="1">
      <alignment horizontal="right" wrapText="1"/>
      <protection locked="0"/>
    </xf>
    <xf numFmtId="10" fontId="9" fillId="0" borderId="0" xfId="3" applyNumberFormat="1" applyFont="1" applyFill="1" applyBorder="1" applyAlignment="1">
      <alignment horizontal="right" wrapText="1"/>
      <protection locked="0"/>
    </xf>
    <xf numFmtId="9" fontId="9" fillId="7" borderId="0" xfId="0" applyNumberFormat="1" applyFont="1" applyFill="1" applyBorder="1" applyAlignment="1" applyProtection="1">
      <alignment horizontal="left" vertical="center" wrapText="1"/>
    </xf>
    <xf numFmtId="10" fontId="21" fillId="8" borderId="0" xfId="3" applyNumberFormat="1" applyFont="1" applyFill="1" applyBorder="1" applyAlignment="1" applyProtection="1">
      <alignment horizontal="center" vertical="center" wrapText="1"/>
    </xf>
    <xf numFmtId="164" fontId="21" fillId="8" borderId="1" xfId="1" applyNumberFormat="1" applyFont="1" applyFill="1" applyBorder="1" applyAlignment="1" applyProtection="1">
      <alignment horizontal="center" vertical="center" wrapText="1"/>
    </xf>
    <xf numFmtId="43" fontId="9" fillId="4" borderId="1" xfId="1" applyFont="1" applyFill="1" applyBorder="1" applyAlignment="1">
      <alignment horizontal="left" vertical="center" wrapText="1"/>
      <protection locked="0"/>
    </xf>
    <xf numFmtId="0" fontId="9" fillId="4" borderId="0" xfId="0" applyFont="1" applyFill="1"/>
    <xf numFmtId="0" fontId="9" fillId="5" borderId="0" xfId="0" applyFont="1" applyFill="1"/>
    <xf numFmtId="164" fontId="9" fillId="5" borderId="0" xfId="0" applyNumberFormat="1" applyFont="1" applyFill="1"/>
    <xf numFmtId="43" fontId="29" fillId="4" borderId="0" xfId="1" applyFont="1" applyFill="1" applyAlignment="1">
      <alignment horizontal="left" vertical="center" wrapText="1"/>
      <protection locked="0"/>
    </xf>
    <xf numFmtId="43" fontId="30" fillId="4" borderId="0" xfId="1" applyFont="1" applyFill="1" applyAlignment="1">
      <alignment horizontal="left" vertical="center" wrapText="1"/>
      <protection locked="0"/>
    </xf>
    <xf numFmtId="43" fontId="6" fillId="4" borderId="0" xfId="1" applyFont="1" applyFill="1" applyAlignment="1">
      <alignment horizontal="left" vertical="center"/>
      <protection locked="0"/>
    </xf>
    <xf numFmtId="43" fontId="9" fillId="4" borderId="0" xfId="1" applyFont="1" applyFill="1" applyAlignment="1">
      <alignment horizontal="left" vertical="center" wrapText="1"/>
      <protection locked="0"/>
    </xf>
    <xf numFmtId="43" fontId="9" fillId="4" borderId="0" xfId="1" applyFont="1" applyFill="1" applyAlignment="1">
      <alignment horizontal="left" vertical="center"/>
      <protection locked="0"/>
    </xf>
    <xf numFmtId="43" fontId="9" fillId="4" borderId="0" xfId="1" applyFont="1" applyFill="1" applyAlignment="1">
      <alignment horizontal="left"/>
      <protection locked="0"/>
    </xf>
    <xf numFmtId="43" fontId="9" fillId="4" borderId="0" xfId="1" applyFont="1" applyFill="1" applyBorder="1" applyAlignment="1">
      <alignment horizontal="left" vertical="center" wrapText="1"/>
      <protection locked="0"/>
    </xf>
    <xf numFmtId="43" fontId="9" fillId="4" borderId="0" xfId="1" applyFont="1" applyFill="1" applyBorder="1" applyAlignment="1">
      <alignment horizontal="left" wrapText="1"/>
      <protection locked="0"/>
    </xf>
    <xf numFmtId="43" fontId="9" fillId="4" borderId="0" xfId="1" applyFont="1" applyFill="1" applyBorder="1" applyAlignment="1">
      <alignment horizontal="left"/>
      <protection locked="0"/>
    </xf>
    <xf numFmtId="41" fontId="9" fillId="5" borderId="0" xfId="0" applyNumberFormat="1" applyFont="1" applyFill="1"/>
    <xf numFmtId="41" fontId="9" fillId="5" borderId="0" xfId="0" applyNumberFormat="1" applyFont="1" applyFill="1" applyBorder="1" applyAlignment="1" applyProtection="1">
      <alignment vertical="center"/>
      <protection hidden="1"/>
    </xf>
    <xf numFmtId="41" fontId="7" fillId="5" borderId="0" xfId="0" applyNumberFormat="1" applyFont="1" applyFill="1" applyBorder="1" applyAlignment="1" applyProtection="1">
      <alignment vertical="center"/>
      <protection hidden="1"/>
    </xf>
    <xf numFmtId="41" fontId="23" fillId="4" borderId="0" xfId="1" applyNumberFormat="1" applyFont="1" applyFill="1" applyBorder="1" applyAlignment="1">
      <alignment horizontal="left" wrapText="1"/>
      <protection locked="0"/>
    </xf>
    <xf numFmtId="41" fontId="7" fillId="5" borderId="0" xfId="0" applyNumberFormat="1" applyFont="1" applyFill="1"/>
    <xf numFmtId="43" fontId="7" fillId="5" borderId="0" xfId="0" applyNumberFormat="1" applyFont="1" applyFill="1"/>
    <xf numFmtId="165" fontId="9" fillId="5" borderId="0" xfId="0" applyNumberFormat="1" applyFont="1" applyFill="1"/>
    <xf numFmtId="0" fontId="33" fillId="3" borderId="0" xfId="0" applyFont="1" applyFill="1" applyAlignment="1">
      <alignment horizontal="center"/>
    </xf>
    <xf numFmtId="164" fontId="7" fillId="8" borderId="0" xfId="1" applyNumberFormat="1" applyFont="1" applyFill="1" applyBorder="1" applyAlignment="1" applyProtection="1">
      <alignment horizontal="center" vertical="center" wrapText="1"/>
      <protection locked="0"/>
    </xf>
    <xf numFmtId="164" fontId="7" fillId="7" borderId="0" xfId="1" applyNumberFormat="1" applyFont="1" applyFill="1" applyBorder="1" applyAlignment="1" applyProtection="1">
      <alignment horizontal="left" wrapText="1"/>
      <protection locked="0"/>
    </xf>
    <xf numFmtId="164" fontId="9" fillId="0" borderId="0" xfId="1" applyNumberFormat="1" applyFont="1" applyFill="1" applyBorder="1" applyAlignment="1" applyProtection="1">
      <alignment wrapText="1"/>
      <protection locked="0"/>
    </xf>
    <xf numFmtId="49" fontId="12" fillId="2" borderId="0" xfId="0" applyNumberFormat="1" applyFont="1" applyFill="1" applyBorder="1" applyAlignment="1" applyProtection="1">
      <alignment wrapText="1"/>
    </xf>
    <xf numFmtId="164" fontId="23" fillId="4" borderId="0" xfId="1" applyNumberFormat="1" applyFont="1" applyFill="1" applyBorder="1" applyAlignment="1">
      <alignment horizontal="left" wrapText="1"/>
      <protection locked="0"/>
    </xf>
    <xf numFmtId="43" fontId="23" fillId="4" borderId="0" xfId="1" applyFont="1" applyFill="1" applyBorder="1" applyAlignment="1">
      <alignment horizontal="left" wrapText="1"/>
      <protection locked="0"/>
    </xf>
    <xf numFmtId="164" fontId="23" fillId="4" borderId="0" xfId="1" applyNumberFormat="1" applyFont="1" applyFill="1" applyAlignment="1">
      <alignment horizontal="left"/>
      <protection locked="0"/>
    </xf>
    <xf numFmtId="43" fontId="23" fillId="4" borderId="0" xfId="1" applyFont="1" applyFill="1" applyBorder="1" applyAlignment="1">
      <alignment horizontal="left"/>
      <protection locked="0"/>
    </xf>
    <xf numFmtId="43" fontId="23" fillId="4" borderId="0" xfId="1" applyFont="1" applyFill="1" applyAlignment="1">
      <alignment horizontal="left"/>
      <protection locked="0"/>
    </xf>
    <xf numFmtId="164" fontId="23" fillId="4" borderId="0" xfId="1" applyNumberFormat="1" applyFont="1" applyFill="1" applyBorder="1" applyAlignment="1">
      <alignment horizontal="left"/>
      <protection locked="0"/>
    </xf>
    <xf numFmtId="41" fontId="9" fillId="0" borderId="0" xfId="1" applyNumberFormat="1" applyFont="1" applyFill="1" applyBorder="1" applyAlignment="1" applyProtection="1"/>
    <xf numFmtId="41" fontId="9" fillId="0" borderId="0" xfId="1" applyNumberFormat="1" applyFont="1" applyBorder="1" applyAlignment="1" applyProtection="1"/>
    <xf numFmtId="41" fontId="7" fillId="7" borderId="0" xfId="0" applyNumberFormat="1" applyFont="1" applyFill="1" applyBorder="1" applyAlignment="1" applyProtection="1">
      <alignment wrapText="1"/>
    </xf>
    <xf numFmtId="41" fontId="9" fillId="7" borderId="0" xfId="0" applyNumberFormat="1" applyFont="1" applyFill="1" applyBorder="1" applyAlignment="1" applyProtection="1">
      <alignment wrapText="1"/>
    </xf>
    <xf numFmtId="43" fontId="7" fillId="7" borderId="0" xfId="1" applyFont="1" applyFill="1" applyBorder="1" applyAlignment="1" applyProtection="1">
      <alignment horizontal="right" wrapText="1"/>
      <protection locked="0"/>
    </xf>
    <xf numFmtId="165" fontId="9" fillId="0" borderId="0" xfId="1" applyNumberFormat="1" applyFont="1" applyBorder="1" applyAlignment="1" applyProtection="1"/>
    <xf numFmtId="43" fontId="9" fillId="0" borderId="0" xfId="1" applyFont="1" applyBorder="1" applyAlignment="1" applyProtection="1"/>
    <xf numFmtId="41" fontId="23" fillId="7" borderId="0" xfId="0" applyNumberFormat="1" applyFont="1" applyFill="1" applyBorder="1" applyAlignment="1" applyProtection="1">
      <alignment wrapText="1"/>
    </xf>
    <xf numFmtId="41" fontId="24" fillId="0" borderId="0" xfId="1" applyNumberFormat="1" applyFont="1" applyBorder="1" applyAlignment="1" applyProtection="1"/>
    <xf numFmtId="10" fontId="7" fillId="8" borderId="0" xfId="3" applyNumberFormat="1" applyFont="1" applyFill="1" applyBorder="1" applyAlignment="1" applyProtection="1">
      <alignment horizontal="center" vertical="center" wrapText="1"/>
    </xf>
    <xf numFmtId="10" fontId="9" fillId="3" borderId="0" xfId="3" applyNumberFormat="1" applyFont="1" applyFill="1" applyBorder="1" applyAlignment="1">
      <alignment horizontal="right"/>
      <protection locked="0"/>
    </xf>
    <xf numFmtId="10" fontId="9" fillId="6" borderId="0" xfId="3" applyNumberFormat="1" applyFont="1" applyFill="1" applyBorder="1" applyAlignment="1">
      <alignment horizontal="right"/>
      <protection locked="0"/>
    </xf>
    <xf numFmtId="10" fontId="7" fillId="7" borderId="0" xfId="3" applyNumberFormat="1" applyFont="1" applyFill="1" applyBorder="1" applyAlignment="1">
      <alignment horizontal="right"/>
      <protection locked="0"/>
    </xf>
    <xf numFmtId="43" fontId="17" fillId="4" borderId="0" xfId="1" applyFont="1" applyFill="1">
      <protection locked="0"/>
    </xf>
    <xf numFmtId="0" fontId="7" fillId="3" borderId="8" xfId="0" applyFont="1" applyFill="1" applyBorder="1" applyAlignment="1">
      <alignment vertical="center"/>
    </xf>
    <xf numFmtId="10" fontId="17" fillId="4" borderId="0" xfId="3" applyNumberFormat="1" applyFont="1" applyFill="1">
      <protection locked="0"/>
    </xf>
    <xf numFmtId="0" fontId="12" fillId="3" borderId="0" xfId="0" applyFont="1" applyFill="1" applyBorder="1" applyAlignment="1" applyProtection="1">
      <alignment horizontal="left" vertical="center" wrapText="1"/>
    </xf>
    <xf numFmtId="0" fontId="12" fillId="3" borderId="0" xfId="0" applyNumberFormat="1" applyFont="1" applyFill="1" applyBorder="1" applyAlignment="1" applyProtection="1">
      <alignment horizontal="center" vertical="center" wrapText="1"/>
    </xf>
    <xf numFmtId="164" fontId="7" fillId="3" borderId="0" xfId="1" applyNumberFormat="1" applyFont="1" applyFill="1" applyProtection="1">
      <protection locked="0"/>
    </xf>
    <xf numFmtId="164" fontId="6" fillId="3" borderId="0" xfId="1" applyNumberFormat="1" applyFont="1" applyFill="1" applyProtection="1">
      <protection locked="0"/>
    </xf>
    <xf numFmtId="164" fontId="9" fillId="3" borderId="0" xfId="1" applyNumberFormat="1" applyFont="1" applyFill="1" applyProtection="1">
      <protection locked="0"/>
    </xf>
    <xf numFmtId="10" fontId="9" fillId="3" borderId="0" xfId="3" applyNumberFormat="1" applyFont="1" applyFill="1" applyProtection="1"/>
    <xf numFmtId="49" fontId="9" fillId="3" borderId="1" xfId="0" applyNumberFormat="1" applyFont="1" applyFill="1" applyBorder="1" applyAlignment="1" applyProtection="1">
      <alignment horizontal="center" vertical="center" wrapText="1"/>
    </xf>
    <xf numFmtId="49" fontId="9" fillId="3" borderId="1" xfId="0" applyNumberFormat="1" applyFont="1" applyFill="1" applyBorder="1" applyAlignment="1" applyProtection="1">
      <alignment horizontal="center" wrapText="1"/>
    </xf>
    <xf numFmtId="49" fontId="9" fillId="0" borderId="1" xfId="0" applyNumberFormat="1" applyFont="1" applyFill="1" applyBorder="1" applyAlignment="1" applyProtection="1">
      <alignment horizontal="center" wrapText="1"/>
    </xf>
    <xf numFmtId="49" fontId="9" fillId="7" borderId="1" xfId="0" applyNumberFormat="1" applyFont="1" applyFill="1" applyBorder="1" applyAlignment="1" applyProtection="1">
      <alignment horizontal="center" vertical="center" wrapText="1"/>
    </xf>
    <xf numFmtId="9" fontId="9" fillId="7" borderId="1" xfId="0" applyNumberFormat="1" applyFont="1" applyFill="1" applyBorder="1" applyAlignment="1" applyProtection="1">
      <alignment horizontal="left" vertical="center" wrapText="1"/>
    </xf>
    <xf numFmtId="10" fontId="7" fillId="8" borderId="1" xfId="3" applyNumberFormat="1" applyFont="1" applyFill="1" applyBorder="1" applyAlignment="1" applyProtection="1">
      <alignment horizontal="center" vertical="center" wrapText="1"/>
    </xf>
    <xf numFmtId="164" fontId="9" fillId="7" borderId="1" xfId="1" applyNumberFormat="1" applyFont="1" applyFill="1" applyBorder="1" applyAlignment="1">
      <alignment horizontal="left" vertical="center" wrapText="1"/>
      <protection locked="0"/>
    </xf>
    <xf numFmtId="164" fontId="9" fillId="0" borderId="1" xfId="1" applyNumberFormat="1" applyFont="1" applyFill="1" applyBorder="1" applyAlignment="1">
      <alignment horizontal="right" wrapText="1"/>
      <protection locked="0"/>
    </xf>
    <xf numFmtId="164" fontId="9" fillId="3" borderId="1" xfId="1" applyNumberFormat="1" applyFont="1" applyFill="1" applyBorder="1" applyAlignment="1">
      <alignment horizontal="right" wrapText="1"/>
      <protection locked="0"/>
    </xf>
    <xf numFmtId="164" fontId="7" fillId="7" borderId="1" xfId="1" applyNumberFormat="1" applyFont="1" applyFill="1" applyBorder="1" applyAlignment="1">
      <alignment horizontal="right" wrapText="1"/>
      <protection locked="0"/>
    </xf>
    <xf numFmtId="164" fontId="9" fillId="7" borderId="1" xfId="1" applyNumberFormat="1" applyFont="1" applyFill="1" applyBorder="1" applyAlignment="1">
      <alignment horizontal="right" wrapText="1"/>
      <protection locked="0"/>
    </xf>
    <xf numFmtId="43" fontId="9" fillId="3" borderId="1" xfId="1" applyNumberFormat="1" applyFont="1" applyFill="1" applyBorder="1" applyAlignment="1">
      <alignment horizontal="right" wrapText="1"/>
      <protection locked="0"/>
    </xf>
    <xf numFmtId="175" fontId="20" fillId="3" borderId="0" xfId="1" applyNumberFormat="1" applyFont="1" applyFill="1" applyProtection="1">
      <protection locked="0"/>
    </xf>
    <xf numFmtId="175" fontId="17" fillId="3" borderId="0" xfId="1" applyNumberFormat="1" applyFont="1" applyFill="1" applyAlignment="1" applyProtection="1">
      <alignment horizontal="right"/>
    </xf>
    <xf numFmtId="43" fontId="9" fillId="3" borderId="1" xfId="1" applyFont="1" applyFill="1" applyBorder="1" applyAlignment="1">
      <alignment horizontal="left" vertical="center" wrapText="1"/>
      <protection locked="0"/>
    </xf>
    <xf numFmtId="43" fontId="9" fillId="0" borderId="1" xfId="1" applyFont="1" applyFill="1" applyBorder="1" applyAlignment="1">
      <alignment horizontal="left" vertical="center" wrapText="1"/>
      <protection locked="0"/>
    </xf>
    <xf numFmtId="10" fontId="9" fillId="0" borderId="1" xfId="3" applyNumberFormat="1" applyFont="1" applyFill="1" applyBorder="1" applyAlignment="1">
      <alignment horizontal="right" vertical="center" wrapText="1"/>
      <protection locked="0"/>
    </xf>
    <xf numFmtId="0" fontId="18" fillId="3" borderId="0" xfId="0" applyFont="1" applyFill="1" applyAlignment="1">
      <alignment vertical="center" wrapText="1"/>
    </xf>
    <xf numFmtId="164" fontId="9" fillId="3" borderId="0" xfId="0" applyNumberFormat="1" applyFont="1" applyFill="1"/>
    <xf numFmtId="0" fontId="6" fillId="3" borderId="0" xfId="0" applyNumberFormat="1" applyFont="1" applyFill="1" applyAlignment="1">
      <alignment vertical="center"/>
    </xf>
    <xf numFmtId="0" fontId="13" fillId="3" borderId="0" xfId="0" applyNumberFormat="1" applyFont="1" applyFill="1" applyAlignment="1">
      <alignment vertical="center"/>
    </xf>
    <xf numFmtId="0" fontId="9" fillId="3" borderId="0" xfId="0" applyNumberFormat="1" applyFont="1" applyFill="1" applyAlignment="1">
      <alignment vertical="center"/>
    </xf>
    <xf numFmtId="0" fontId="7" fillId="7" borderId="1" xfId="0" applyNumberFormat="1" applyFont="1" applyFill="1" applyBorder="1" applyAlignment="1" applyProtection="1">
      <alignment horizontal="center" vertical="center" wrapText="1"/>
    </xf>
    <xf numFmtId="41" fontId="9" fillId="7" borderId="1" xfId="0" applyNumberFormat="1" applyFont="1" applyFill="1" applyBorder="1" applyAlignment="1" applyProtection="1">
      <alignment horizontal="right" wrapText="1"/>
    </xf>
    <xf numFmtId="41" fontId="7" fillId="7" borderId="1" xfId="0" applyNumberFormat="1" applyFont="1" applyFill="1" applyBorder="1" applyAlignment="1" applyProtection="1">
      <alignment horizontal="right" wrapText="1"/>
    </xf>
    <xf numFmtId="41" fontId="9" fillId="0" borderId="1" xfId="0" applyNumberFormat="1" applyFont="1" applyFill="1" applyBorder="1" applyAlignment="1" applyProtection="1">
      <alignment horizontal="right" wrapText="1"/>
    </xf>
    <xf numFmtId="0" fontId="9" fillId="0" borderId="1" xfId="0" quotePrefix="1" applyNumberFormat="1" applyFont="1" applyFill="1" applyBorder="1" applyAlignment="1" applyProtection="1">
      <alignment horizontal="center" vertical="center" wrapText="1"/>
    </xf>
    <xf numFmtId="49" fontId="9"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left" wrapText="1"/>
    </xf>
    <xf numFmtId="0" fontId="19" fillId="3" borderId="0" xfId="0" applyFont="1" applyFill="1" applyBorder="1"/>
    <xf numFmtId="164" fontId="19" fillId="3" borderId="0" xfId="1" applyNumberFormat="1" applyFont="1" applyFill="1" applyBorder="1" applyProtection="1">
      <protection locked="0"/>
    </xf>
    <xf numFmtId="0" fontId="20" fillId="3" borderId="0" xfId="0" applyFont="1" applyFill="1" applyBorder="1"/>
    <xf numFmtId="164" fontId="20" fillId="3" borderId="0" xfId="1" applyNumberFormat="1" applyFont="1" applyFill="1" applyBorder="1" applyProtection="1">
      <protection locked="0"/>
    </xf>
    <xf numFmtId="0" fontId="9" fillId="3" borderId="0" xfId="0" applyFont="1" applyFill="1" applyBorder="1" applyAlignment="1">
      <alignment horizontal="left"/>
    </xf>
    <xf numFmtId="0" fontId="17" fillId="3" borderId="0" xfId="0" applyFont="1" applyFill="1" applyBorder="1" applyAlignment="1">
      <alignment horizontal="left"/>
    </xf>
    <xf numFmtId="0" fontId="17" fillId="3" borderId="0" xfId="0" applyFont="1" applyFill="1" applyBorder="1" applyAlignment="1">
      <alignment horizontal="left" vertical="center" wrapText="1"/>
    </xf>
    <xf numFmtId="0" fontId="17" fillId="3" borderId="0" xfId="0" applyFont="1" applyFill="1" applyBorder="1" applyAlignment="1">
      <alignment vertical="center" wrapText="1"/>
    </xf>
    <xf numFmtId="49" fontId="52" fillId="8" borderId="1" xfId="0" applyNumberFormat="1" applyFont="1" applyFill="1" applyBorder="1" applyAlignment="1" applyProtection="1">
      <alignment horizontal="center" vertical="center" wrapText="1"/>
    </xf>
    <xf numFmtId="10" fontId="52" fillId="8" borderId="1" xfId="3" applyNumberFormat="1" applyFont="1" applyFill="1" applyBorder="1" applyAlignment="1" applyProtection="1">
      <alignment horizontal="center" vertical="center" wrapText="1"/>
    </xf>
    <xf numFmtId="0" fontId="52" fillId="7" borderId="1" xfId="0" applyNumberFormat="1" applyFont="1" applyFill="1" applyBorder="1" applyAlignment="1" applyProtection="1">
      <alignment horizontal="center" vertical="center" wrapText="1"/>
    </xf>
    <xf numFmtId="0" fontId="52" fillId="7" borderId="1" xfId="0" applyNumberFormat="1" applyFont="1" applyFill="1" applyBorder="1" applyAlignment="1" applyProtection="1">
      <alignment horizontal="left" vertical="center" wrapText="1"/>
    </xf>
    <xf numFmtId="0" fontId="53" fillId="0" borderId="1" xfId="0" applyNumberFormat="1" applyFont="1" applyFill="1" applyBorder="1" applyAlignment="1" applyProtection="1">
      <alignment horizontal="center" vertical="center" wrapText="1"/>
    </xf>
    <xf numFmtId="0" fontId="53" fillId="0" borderId="1" xfId="0" applyNumberFormat="1" applyFont="1" applyFill="1" applyBorder="1" applyAlignment="1" applyProtection="1">
      <alignment horizontal="left" vertical="center" wrapText="1"/>
    </xf>
    <xf numFmtId="0" fontId="53" fillId="3" borderId="1" xfId="0" applyNumberFormat="1" applyFont="1" applyFill="1" applyBorder="1" applyAlignment="1" applyProtection="1">
      <alignment horizontal="center" vertical="center" wrapText="1"/>
    </xf>
    <xf numFmtId="0" fontId="53" fillId="3" borderId="1" xfId="0" applyNumberFormat="1" applyFont="1" applyFill="1" applyBorder="1" applyAlignment="1" applyProtection="1">
      <alignment horizontal="left" vertical="center" wrapText="1"/>
    </xf>
    <xf numFmtId="10" fontId="17" fillId="3" borderId="0" xfId="0" applyNumberFormat="1" applyFont="1" applyFill="1" applyBorder="1"/>
    <xf numFmtId="0" fontId="52" fillId="6" borderId="1" xfId="0" applyNumberFormat="1" applyFont="1" applyFill="1" applyBorder="1" applyAlignment="1" applyProtection="1">
      <alignment horizontal="center" vertical="center" wrapText="1"/>
    </xf>
    <xf numFmtId="0" fontId="52" fillId="6" borderId="1" xfId="0" applyNumberFormat="1" applyFont="1" applyFill="1" applyBorder="1" applyAlignment="1" applyProtection="1">
      <alignment horizontal="left" vertical="center" wrapText="1"/>
    </xf>
    <xf numFmtId="9" fontId="52" fillId="7" borderId="1" xfId="3" applyFont="1" applyFill="1" applyBorder="1" applyAlignment="1">
      <alignment vertical="center"/>
      <protection locked="0"/>
    </xf>
    <xf numFmtId="49" fontId="12" fillId="2" borderId="1" xfId="0" applyNumberFormat="1" applyFont="1" applyFill="1" applyBorder="1" applyAlignment="1" applyProtection="1">
      <alignment horizontal="center" vertical="center" wrapText="1"/>
    </xf>
    <xf numFmtId="0" fontId="9" fillId="3" borderId="1" xfId="0" applyNumberFormat="1" applyFont="1" applyFill="1" applyBorder="1" applyAlignment="1" applyProtection="1">
      <alignment horizontal="left" wrapText="1"/>
    </xf>
    <xf numFmtId="0" fontId="9" fillId="0" borderId="0" xfId="0" applyFont="1" applyAlignment="1">
      <alignment horizontal="left"/>
    </xf>
    <xf numFmtId="0" fontId="9" fillId="0" borderId="0" xfId="0" applyFont="1" applyAlignment="1">
      <alignment horizontal="center" vertical="center"/>
    </xf>
    <xf numFmtId="0" fontId="9" fillId="0" borderId="0" xfId="0" applyFont="1" applyAlignment="1">
      <alignment horizontal="right"/>
    </xf>
    <xf numFmtId="49" fontId="12" fillId="2" borderId="1" xfId="0" applyNumberFormat="1" applyFont="1" applyFill="1" applyBorder="1" applyAlignment="1" applyProtection="1">
      <alignment horizontal="left" wrapText="1"/>
    </xf>
    <xf numFmtId="0" fontId="7" fillId="7" borderId="1" xfId="0" applyNumberFormat="1" applyFont="1" applyFill="1" applyBorder="1" applyAlignment="1" applyProtection="1">
      <alignment horizontal="left" wrapText="1"/>
    </xf>
    <xf numFmtId="164" fontId="7" fillId="7" borderId="1" xfId="1" applyNumberFormat="1" applyFont="1" applyFill="1" applyBorder="1" applyAlignment="1" applyProtection="1">
      <alignment horizontal="left" wrapText="1"/>
      <protection locked="0"/>
    </xf>
    <xf numFmtId="164" fontId="9" fillId="3" borderId="1" xfId="1" applyNumberFormat="1" applyFont="1" applyFill="1" applyBorder="1" applyAlignment="1" applyProtection="1">
      <alignment horizontal="left"/>
      <protection locked="0"/>
    </xf>
    <xf numFmtId="49" fontId="12" fillId="2" borderId="1" xfId="0" applyNumberFormat="1" applyFont="1" applyFill="1" applyBorder="1" applyAlignment="1" applyProtection="1">
      <alignment wrapText="1"/>
    </xf>
    <xf numFmtId="0" fontId="9" fillId="3" borderId="1" xfId="0" applyNumberFormat="1" applyFont="1" applyFill="1" applyBorder="1" applyAlignment="1" applyProtection="1">
      <alignment horizontal="center" wrapText="1"/>
    </xf>
    <xf numFmtId="49" fontId="12" fillId="2" borderId="1" xfId="0" applyNumberFormat="1" applyFont="1" applyFill="1" applyBorder="1" applyAlignment="1" applyProtection="1">
      <alignment horizontal="center" wrapText="1"/>
    </xf>
    <xf numFmtId="41" fontId="9" fillId="0" borderId="1" xfId="1" applyNumberFormat="1" applyFont="1" applyBorder="1" applyAlignment="1" applyProtection="1"/>
    <xf numFmtId="0" fontId="17" fillId="3" borderId="0" xfId="0" applyFont="1" applyFill="1" applyBorder="1"/>
    <xf numFmtId="164" fontId="17" fillId="3" borderId="0" xfId="1" applyNumberFormat="1" applyFont="1" applyFill="1" applyBorder="1" applyProtection="1">
      <protection locked="0"/>
    </xf>
    <xf numFmtId="0" fontId="8" fillId="3" borderId="0" xfId="0" applyFont="1" applyFill="1" applyAlignment="1">
      <alignment vertical="top" wrapText="1"/>
    </xf>
    <xf numFmtId="0" fontId="9" fillId="3" borderId="0" xfId="0" applyFont="1" applyFill="1" applyAlignment="1">
      <alignment vertical="top" wrapText="1"/>
    </xf>
    <xf numFmtId="0" fontId="17" fillId="3" borderId="0" xfId="0" applyFont="1" applyFill="1" applyAlignment="1">
      <alignment vertical="top" wrapText="1"/>
    </xf>
    <xf numFmtId="0" fontId="10" fillId="3" borderId="0" xfId="0" applyFont="1" applyFill="1" applyAlignment="1">
      <alignment vertical="top" wrapText="1"/>
    </xf>
    <xf numFmtId="0" fontId="9" fillId="3" borderId="0" xfId="0" applyFont="1" applyFill="1" applyAlignment="1">
      <alignment vertical="top"/>
    </xf>
    <xf numFmtId="41" fontId="9" fillId="0" borderId="1" xfId="1" applyNumberFormat="1" applyFont="1" applyFill="1" applyBorder="1" applyAlignment="1" applyProtection="1"/>
    <xf numFmtId="164" fontId="9" fillId="0" borderId="1" xfId="1" applyNumberFormat="1" applyFont="1" applyFill="1" applyBorder="1" applyAlignment="1" applyProtection="1">
      <alignment horizontal="left"/>
      <protection locked="0"/>
    </xf>
    <xf numFmtId="0" fontId="9" fillId="0" borderId="1" xfId="0" applyNumberFormat="1" applyFont="1" applyFill="1" applyBorder="1" applyAlignment="1" applyProtection="1">
      <alignment horizontal="center" vertical="center" wrapText="1"/>
    </xf>
    <xf numFmtId="0" fontId="9" fillId="0" borderId="1" xfId="0" applyNumberFormat="1" applyFont="1" applyFill="1" applyBorder="1" applyAlignment="1" applyProtection="1">
      <alignment horizontal="left" wrapText="1"/>
    </xf>
    <xf numFmtId="164" fontId="7" fillId="8" borderId="1" xfId="1" applyNumberFormat="1" applyFont="1" applyFill="1" applyBorder="1" applyAlignment="1" applyProtection="1">
      <alignment horizontal="center" vertical="center" wrapText="1"/>
      <protection locked="0"/>
    </xf>
    <xf numFmtId="0" fontId="9" fillId="0" borderId="1" xfId="0" applyNumberFormat="1" applyFont="1" applyFill="1" applyBorder="1" applyAlignment="1" applyProtection="1">
      <alignment horizontal="center" wrapText="1"/>
    </xf>
    <xf numFmtId="0" fontId="9" fillId="7" borderId="1" xfId="0" applyNumberFormat="1" applyFont="1" applyFill="1" applyBorder="1" applyAlignment="1" applyProtection="1">
      <alignment horizontal="center" vertical="center" wrapText="1"/>
    </xf>
    <xf numFmtId="0" fontId="9" fillId="7" borderId="1" xfId="0" applyNumberFormat="1" applyFont="1" applyFill="1" applyBorder="1" applyAlignment="1" applyProtection="1">
      <alignment horizontal="center" wrapText="1"/>
    </xf>
    <xf numFmtId="41" fontId="9" fillId="7" borderId="1" xfId="0" applyNumberFormat="1" applyFont="1" applyFill="1" applyBorder="1" applyAlignment="1" applyProtection="1">
      <alignment wrapText="1"/>
    </xf>
    <xf numFmtId="41" fontId="9" fillId="3" borderId="1" xfId="1" applyNumberFormat="1" applyFont="1" applyFill="1" applyBorder="1" applyAlignment="1" applyProtection="1"/>
    <xf numFmtId="164" fontId="19" fillId="3" borderId="0" xfId="1" applyNumberFormat="1" applyFont="1" applyFill="1" applyAlignment="1" applyProtection="1">
      <protection locked="0"/>
    </xf>
    <xf numFmtId="0" fontId="34" fillId="3" borderId="0" xfId="0" applyFont="1" applyFill="1" applyAlignment="1">
      <alignment horizontal="center"/>
    </xf>
    <xf numFmtId="164" fontId="34" fillId="3" borderId="0" xfId="1" applyNumberFormat="1" applyFont="1" applyFill="1" applyAlignment="1" applyProtection="1">
      <alignment horizontal="right"/>
      <protection locked="0"/>
    </xf>
    <xf numFmtId="164" fontId="34" fillId="3" borderId="0" xfId="1" applyNumberFormat="1" applyFont="1" applyFill="1" applyAlignment="1" applyProtection="1">
      <protection locked="0"/>
    </xf>
    <xf numFmtId="0" fontId="19" fillId="3" borderId="0" xfId="0" applyFont="1" applyFill="1" applyAlignment="1"/>
    <xf numFmtId="0" fontId="9" fillId="3" borderId="1" xfId="0" quotePrefix="1" applyNumberFormat="1" applyFont="1" applyFill="1" applyBorder="1" applyAlignment="1" applyProtection="1">
      <alignment horizontal="center" wrapText="1"/>
    </xf>
    <xf numFmtId="43" fontId="7" fillId="7" borderId="1" xfId="1" applyFont="1" applyFill="1" applyBorder="1" applyAlignment="1" applyProtection="1">
      <alignment horizontal="right" wrapText="1"/>
      <protection locked="0"/>
    </xf>
    <xf numFmtId="0" fontId="6" fillId="0" borderId="1" xfId="0" applyNumberFormat="1" applyFont="1" applyFill="1" applyBorder="1" applyAlignment="1" applyProtection="1">
      <alignment horizontal="left" vertical="center" wrapText="1"/>
    </xf>
    <xf numFmtId="0" fontId="6" fillId="0" borderId="1" xfId="0" applyNumberFormat="1" applyFont="1" applyFill="1" applyBorder="1" applyAlignment="1" applyProtection="1">
      <alignment horizontal="left" wrapText="1"/>
    </xf>
    <xf numFmtId="0" fontId="6" fillId="3" borderId="1" xfId="0" applyNumberFormat="1" applyFont="1" applyFill="1" applyBorder="1" applyAlignment="1" applyProtection="1">
      <alignment horizontal="left" vertical="center" wrapText="1"/>
    </xf>
    <xf numFmtId="4" fontId="9" fillId="0" borderId="1" xfId="1" applyNumberFormat="1" applyFont="1" applyFill="1" applyBorder="1" applyAlignment="1" applyProtection="1"/>
    <xf numFmtId="4" fontId="7" fillId="7" borderId="1" xfId="1" applyNumberFormat="1" applyFont="1" applyFill="1" applyBorder="1" applyAlignment="1" applyProtection="1">
      <alignment horizontal="right" wrapText="1"/>
      <protection locked="0"/>
    </xf>
    <xf numFmtId="3" fontId="9" fillId="0" borderId="1" xfId="1" applyNumberFormat="1" applyFont="1" applyFill="1" applyBorder="1" applyAlignment="1" applyProtection="1">
      <alignment wrapText="1"/>
      <protection locked="0"/>
    </xf>
    <xf numFmtId="3" fontId="9" fillId="0" borderId="1" xfId="1" applyNumberFormat="1" applyFont="1" applyFill="1" applyBorder="1" applyAlignment="1" applyProtection="1"/>
    <xf numFmtId="3" fontId="9" fillId="3" borderId="1" xfId="1" applyNumberFormat="1" applyFont="1" applyFill="1" applyBorder="1" applyAlignment="1" applyProtection="1"/>
    <xf numFmtId="3" fontId="9" fillId="0" borderId="1" xfId="1" applyNumberFormat="1" applyFont="1" applyBorder="1" applyAlignment="1" applyProtection="1"/>
    <xf numFmtId="3" fontId="7" fillId="7" borderId="1" xfId="0" applyNumberFormat="1" applyFont="1" applyFill="1" applyBorder="1" applyAlignment="1" applyProtection="1">
      <alignment wrapText="1"/>
    </xf>
    <xf numFmtId="0" fontId="9" fillId="3" borderId="0" xfId="0" applyFont="1" applyFill="1"/>
    <xf numFmtId="0" fontId="17" fillId="3" borderId="0" xfId="0" applyFont="1" applyFill="1"/>
    <xf numFmtId="164" fontId="17" fillId="3" borderId="0" xfId="1" applyNumberFormat="1" applyFont="1" applyFill="1" applyProtection="1">
      <protection locked="0"/>
    </xf>
    <xf numFmtId="0" fontId="19" fillId="3" borderId="0" xfId="0" applyFont="1" applyFill="1"/>
    <xf numFmtId="164" fontId="19" fillId="3" borderId="0" xfId="1" applyNumberFormat="1" applyFont="1" applyFill="1" applyProtection="1">
      <protection locked="0"/>
    </xf>
    <xf numFmtId="0" fontId="20" fillId="3" borderId="0" xfId="0" applyFont="1" applyFill="1"/>
    <xf numFmtId="164" fontId="20" fillId="3" borderId="0" xfId="1" applyNumberFormat="1" applyFont="1" applyFill="1" applyProtection="1">
      <protection locked="0"/>
    </xf>
    <xf numFmtId="164" fontId="17" fillId="3" borderId="0" xfId="1" applyNumberFormat="1" applyFont="1" applyFill="1" applyAlignment="1" applyProtection="1">
      <alignment horizontal="right"/>
    </xf>
    <xf numFmtId="10" fontId="17" fillId="3" borderId="0" xfId="3" applyNumberFormat="1" applyFont="1" applyFill="1" applyAlignment="1" applyProtection="1">
      <alignment horizontal="right"/>
    </xf>
    <xf numFmtId="0" fontId="12" fillId="3" borderId="0" xfId="0" applyNumberFormat="1" applyFont="1" applyFill="1" applyBorder="1" applyAlignment="1" applyProtection="1">
      <alignment horizontal="left" vertical="center" wrapText="1"/>
    </xf>
    <xf numFmtId="49" fontId="9" fillId="3" borderId="1" xfId="0" applyNumberFormat="1" applyFont="1" applyFill="1" applyBorder="1" applyAlignment="1" applyProtection="1">
      <alignment horizontal="left" wrapText="1"/>
    </xf>
    <xf numFmtId="164" fontId="9" fillId="3" borderId="1" xfId="1" applyNumberFormat="1" applyFont="1" applyFill="1" applyBorder="1" applyAlignment="1">
      <alignment horizontal="left" vertical="center" wrapText="1"/>
      <protection locked="0"/>
    </xf>
    <xf numFmtId="164" fontId="9" fillId="0" borderId="1" xfId="1" applyNumberFormat="1" applyFont="1" applyFill="1" applyBorder="1" applyAlignment="1">
      <alignment horizontal="left" vertical="center" wrapText="1"/>
      <protection locked="0"/>
    </xf>
    <xf numFmtId="49" fontId="9" fillId="0" borderId="1" xfId="0" applyNumberFormat="1" applyFont="1" applyFill="1" applyBorder="1" applyAlignment="1" applyProtection="1">
      <alignment horizontal="left" wrapText="1"/>
    </xf>
    <xf numFmtId="49" fontId="7" fillId="7" borderId="1" xfId="0" applyNumberFormat="1" applyFont="1" applyFill="1" applyBorder="1" applyAlignment="1" applyProtection="1">
      <alignment horizontal="left" wrapText="1"/>
    </xf>
    <xf numFmtId="0" fontId="6" fillId="3" borderId="1" xfId="0" applyNumberFormat="1" applyFont="1" applyFill="1" applyBorder="1" applyAlignment="1" applyProtection="1">
      <alignment horizontal="left" wrapText="1"/>
    </xf>
    <xf numFmtId="164" fontId="7" fillId="8" borderId="1" xfId="1" applyNumberFormat="1" applyFont="1" applyFill="1" applyBorder="1" applyAlignment="1" applyProtection="1">
      <alignment horizontal="center" vertical="center" wrapText="1"/>
    </xf>
    <xf numFmtId="0" fontId="7" fillId="8" borderId="1" xfId="0" applyNumberFormat="1" applyFont="1" applyFill="1" applyBorder="1" applyAlignment="1" applyProtection="1">
      <alignment horizontal="center" vertical="center" wrapText="1"/>
    </xf>
    <xf numFmtId="0" fontId="7" fillId="7" borderId="1" xfId="0" applyFont="1" applyFill="1" applyBorder="1" applyAlignment="1">
      <alignment horizontal="center" vertical="center"/>
    </xf>
    <xf numFmtId="0" fontId="17" fillId="4" borderId="0" xfId="0" applyFont="1" applyFill="1"/>
    <xf numFmtId="49" fontId="9" fillId="3" borderId="1" xfId="0" applyNumberFormat="1" applyFont="1" applyFill="1" applyBorder="1" applyAlignment="1" applyProtection="1">
      <alignment horizontal="center" vertical="center" wrapText="1"/>
    </xf>
    <xf numFmtId="0" fontId="17" fillId="3" borderId="0" xfId="0" applyFont="1" applyFill="1"/>
    <xf numFmtId="0" fontId="10" fillId="3" borderId="0" xfId="0" applyFont="1" applyFill="1" applyAlignment="1">
      <alignment horizontal="left" vertical="top"/>
    </xf>
    <xf numFmtId="0" fontId="18" fillId="3" borderId="0" xfId="0" applyFont="1" applyFill="1" applyAlignment="1">
      <alignment horizontal="left" vertical="top"/>
    </xf>
    <xf numFmtId="0" fontId="17" fillId="3" borderId="0" xfId="0" applyFont="1" applyFill="1" applyAlignment="1">
      <alignment horizontal="left" vertical="top"/>
    </xf>
    <xf numFmtId="0" fontId="19" fillId="8" borderId="1" xfId="0" applyFont="1" applyFill="1" applyBorder="1" applyAlignment="1">
      <alignment horizontal="center" vertical="center" wrapText="1"/>
    </xf>
    <xf numFmtId="49" fontId="9" fillId="3" borderId="1" xfId="0" applyNumberFormat="1" applyFont="1" applyFill="1" applyBorder="1" applyAlignment="1" applyProtection="1">
      <alignment horizontal="left" vertical="center" wrapText="1"/>
    </xf>
    <xf numFmtId="0" fontId="17" fillId="3" borderId="1" xfId="0" applyFont="1" applyFill="1" applyBorder="1"/>
    <xf numFmtId="0" fontId="17" fillId="3" borderId="1" xfId="0" applyFont="1" applyFill="1" applyBorder="1" applyAlignment="1">
      <alignment vertical="center" wrapText="1"/>
    </xf>
    <xf numFmtId="41" fontId="17" fillId="3" borderId="1" xfId="0" applyNumberFormat="1" applyFont="1" applyFill="1" applyBorder="1" applyAlignment="1">
      <alignment vertical="center" wrapText="1"/>
    </xf>
    <xf numFmtId="10" fontId="9" fillId="3" borderId="1" xfId="0" applyNumberFormat="1" applyFont="1" applyFill="1" applyBorder="1" applyAlignment="1" applyProtection="1">
      <alignment horizontal="left" vertical="center" wrapText="1"/>
    </xf>
    <xf numFmtId="14" fontId="7" fillId="3" borderId="1" xfId="0" applyNumberFormat="1" applyFont="1" applyFill="1" applyBorder="1" applyAlignment="1" applyProtection="1">
      <alignment horizontal="left" vertical="center" wrapText="1"/>
    </xf>
    <xf numFmtId="10" fontId="7" fillId="3" borderId="1" xfId="0" applyNumberFormat="1" applyFont="1" applyFill="1" applyBorder="1" applyAlignment="1" applyProtection="1">
      <alignment horizontal="left" vertical="center" wrapText="1"/>
    </xf>
    <xf numFmtId="10" fontId="17" fillId="3" borderId="1" xfId="0" applyNumberFormat="1" applyFont="1" applyFill="1" applyBorder="1"/>
    <xf numFmtId="0" fontId="60" fillId="3" borderId="1" xfId="0" applyNumberFormat="1" applyFont="1" applyFill="1" applyBorder="1" applyAlignment="1" applyProtection="1">
      <alignment horizontal="center" vertical="center" wrapText="1"/>
    </xf>
    <xf numFmtId="0" fontId="60" fillId="3" borderId="1" xfId="0" applyNumberFormat="1" applyFont="1" applyFill="1" applyBorder="1" applyAlignment="1" applyProtection="1">
      <alignment horizontal="right" vertical="center" wrapText="1"/>
    </xf>
    <xf numFmtId="0" fontId="17" fillId="3" borderId="0" xfId="0" applyFont="1" applyFill="1" applyAlignment="1">
      <alignment horizontal="center"/>
    </xf>
    <xf numFmtId="0" fontId="25" fillId="3" borderId="0" xfId="0" applyFont="1" applyFill="1" applyAlignment="1">
      <alignment horizontal="right" vertical="center" wrapText="1"/>
    </xf>
    <xf numFmtId="0" fontId="4" fillId="3" borderId="0" xfId="0" applyFont="1" applyFill="1" applyAlignment="1">
      <alignment horizontal="right" vertical="center" wrapText="1"/>
    </xf>
    <xf numFmtId="0" fontId="5" fillId="3" borderId="0" xfId="0" applyFont="1" applyFill="1" applyAlignment="1">
      <alignment horizontal="center" vertical="center" wrapText="1"/>
    </xf>
    <xf numFmtId="0" fontId="6" fillId="3" borderId="0" xfId="0" applyFont="1" applyFill="1" applyAlignment="1">
      <alignment horizontal="center" vertical="center"/>
    </xf>
    <xf numFmtId="0" fontId="18" fillId="3" borderId="0" xfId="0" applyFont="1" applyFill="1" applyAlignment="1">
      <alignment vertical="top" wrapText="1"/>
    </xf>
    <xf numFmtId="0" fontId="22" fillId="3" borderId="0" xfId="0" applyFont="1" applyFill="1" applyAlignment="1">
      <alignment vertical="top" wrapText="1"/>
    </xf>
    <xf numFmtId="15" fontId="9" fillId="3" borderId="0" xfId="0" applyNumberFormat="1" applyFont="1" applyFill="1" applyAlignment="1">
      <alignment horizontal="left"/>
    </xf>
    <xf numFmtId="164" fontId="9" fillId="7" borderId="1" xfId="0" applyNumberFormat="1" applyFont="1" applyFill="1" applyBorder="1" applyAlignment="1" applyProtection="1">
      <alignment horizontal="left" vertical="center" wrapText="1"/>
    </xf>
    <xf numFmtId="164" fontId="9" fillId="4" borderId="1" xfId="0" applyNumberFormat="1" applyFont="1" applyFill="1" applyBorder="1" applyAlignment="1" applyProtection="1">
      <alignment horizontal="left" vertical="center" wrapText="1"/>
    </xf>
    <xf numFmtId="41" fontId="9" fillId="0" borderId="0" xfId="0" applyNumberFormat="1" applyFont="1" applyFill="1" applyBorder="1" applyAlignment="1" applyProtection="1">
      <alignment horizontal="right" wrapText="1"/>
    </xf>
    <xf numFmtId="10" fontId="9" fillId="7" borderId="0" xfId="0" applyNumberFormat="1" applyFont="1" applyFill="1" applyBorder="1" applyAlignment="1" applyProtection="1">
      <alignment horizontal="right" wrapText="1"/>
    </xf>
    <xf numFmtId="164" fontId="24" fillId="4" borderId="1" xfId="0" applyNumberFormat="1" applyFont="1" applyFill="1" applyBorder="1" applyAlignment="1" applyProtection="1">
      <alignment horizontal="left" vertical="center" wrapText="1"/>
    </xf>
    <xf numFmtId="43" fontId="9" fillId="4" borderId="1" xfId="0" applyNumberFormat="1" applyFont="1" applyFill="1" applyBorder="1" applyAlignment="1" applyProtection="1">
      <alignment horizontal="left" vertical="center" wrapText="1"/>
    </xf>
    <xf numFmtId="10" fontId="9" fillId="3" borderId="0" xfId="0" applyNumberFormat="1" applyFont="1" applyFill="1" applyBorder="1" applyAlignment="1" applyProtection="1">
      <alignment horizontal="left" vertical="center" wrapText="1"/>
    </xf>
    <xf numFmtId="0" fontId="17" fillId="4" borderId="0" xfId="0" applyFont="1" applyFill="1"/>
    <xf numFmtId="0" fontId="17" fillId="0" borderId="0" xfId="0" applyFont="1" applyFill="1"/>
    <xf numFmtId="43" fontId="17" fillId="4" borderId="0" xfId="0" applyNumberFormat="1" applyFont="1" applyFill="1"/>
    <xf numFmtId="0" fontId="17" fillId="4" borderId="0" xfId="0" applyFont="1" applyFill="1"/>
    <xf numFmtId="43" fontId="9" fillId="7" borderId="0" xfId="0" applyNumberFormat="1" applyFont="1" applyFill="1" applyBorder="1"/>
    <xf numFmtId="0" fontId="9" fillId="7" borderId="0" xfId="0" applyFont="1" applyFill="1" applyBorder="1"/>
    <xf numFmtId="9" fontId="17" fillId="4" borderId="0" xfId="0" applyNumberFormat="1" applyFont="1" applyFill="1"/>
    <xf numFmtId="0" fontId="9" fillId="6" borderId="0" xfId="0" applyFont="1" applyFill="1" applyBorder="1" applyAlignment="1">
      <alignment horizontal="right"/>
    </xf>
    <xf numFmtId="10" fontId="7" fillId="6" borderId="0" xfId="0" applyNumberFormat="1" applyFont="1" applyFill="1" applyBorder="1" applyAlignment="1">
      <alignment horizontal="right"/>
    </xf>
    <xf numFmtId="9" fontId="19" fillId="4" borderId="0" xfId="0" applyNumberFormat="1" applyFont="1" applyFill="1"/>
    <xf numFmtId="0" fontId="19" fillId="4" borderId="0" xfId="0" applyFont="1" applyFill="1"/>
    <xf numFmtId="10" fontId="9" fillId="6" borderId="0" xfId="0" applyNumberFormat="1" applyFont="1" applyFill="1" applyBorder="1" applyAlignment="1">
      <alignment horizontal="right"/>
    </xf>
    <xf numFmtId="10" fontId="7" fillId="7" borderId="0" xfId="0" applyNumberFormat="1" applyFont="1" applyFill="1" applyBorder="1" applyAlignment="1">
      <alignment horizontal="right"/>
    </xf>
    <xf numFmtId="9" fontId="17" fillId="5" borderId="0" xfId="0" applyNumberFormat="1" applyFont="1" applyFill="1"/>
    <xf numFmtId="0" fontId="17" fillId="5" borderId="0" xfId="0" applyFont="1" applyFill="1"/>
    <xf numFmtId="41" fontId="23" fillId="4" borderId="0" xfId="0" applyNumberFormat="1" applyFont="1" applyFill="1"/>
    <xf numFmtId="164" fontId="23" fillId="4" borderId="0" xfId="0" applyNumberFormat="1" applyFont="1" applyFill="1"/>
    <xf numFmtId="0" fontId="17" fillId="3" borderId="0" xfId="0" applyFont="1" applyFill="1" applyBorder="1" applyAlignment="1">
      <alignment horizontal="center"/>
    </xf>
    <xf numFmtId="0" fontId="17" fillId="3" borderId="0" xfId="0" applyFont="1" applyFill="1" applyBorder="1"/>
    <xf numFmtId="0" fontId="9" fillId="4" borderId="0" xfId="0" applyFont="1" applyFill="1"/>
    <xf numFmtId="49" fontId="9" fillId="7" borderId="1" xfId="0" applyNumberFormat="1" applyFont="1" applyFill="1" applyBorder="1" applyAlignment="1" applyProtection="1">
      <alignment horizontal="left" vertical="center" wrapText="1"/>
    </xf>
    <xf numFmtId="164" fontId="7" fillId="7" borderId="1" xfId="1" applyNumberFormat="1" applyFont="1" applyFill="1" applyBorder="1" applyAlignment="1">
      <alignment horizontal="left" vertical="center" wrapText="1"/>
      <protection locked="0"/>
    </xf>
    <xf numFmtId="49" fontId="9" fillId="3" borderId="1" xfId="0" applyNumberFormat="1" applyFont="1" applyFill="1" applyBorder="1" applyAlignment="1" applyProtection="1">
      <alignment horizontal="left" vertical="center" wrapText="1"/>
    </xf>
    <xf numFmtId="49" fontId="9" fillId="0" borderId="1" xfId="0" applyNumberFormat="1" applyFont="1" applyFill="1" applyBorder="1" applyAlignment="1" applyProtection="1">
      <alignment horizontal="left" vertical="center" wrapText="1"/>
    </xf>
    <xf numFmtId="164" fontId="9" fillId="3" borderId="1" xfId="1" applyNumberFormat="1" applyFont="1" applyFill="1" applyBorder="1" applyAlignment="1">
      <alignment horizontal="center" vertical="center" wrapText="1"/>
      <protection locked="0"/>
    </xf>
    <xf numFmtId="49" fontId="6" fillId="0" borderId="1" xfId="0" applyNumberFormat="1" applyFont="1" applyFill="1" applyBorder="1" applyAlignment="1" applyProtection="1">
      <alignment horizontal="left" wrapText="1"/>
    </xf>
    <xf numFmtId="0" fontId="17" fillId="4" borderId="5" xfId="0" applyFont="1" applyFill="1" applyBorder="1"/>
    <xf numFmtId="164" fontId="17" fillId="4" borderId="7" xfId="1" applyNumberFormat="1" applyFont="1" applyFill="1" applyBorder="1">
      <protection locked="0"/>
    </xf>
    <xf numFmtId="164" fontId="17" fillId="4" borderId="6" xfId="1" applyNumberFormat="1" applyFont="1" applyFill="1" applyBorder="1">
      <protection locked="0"/>
    </xf>
    <xf numFmtId="0" fontId="17" fillId="4" borderId="8" xfId="0" applyFont="1" applyFill="1" applyBorder="1"/>
    <xf numFmtId="164" fontId="17" fillId="4" borderId="0" xfId="1" applyNumberFormat="1" applyFont="1" applyFill="1" applyBorder="1">
      <protection locked="0"/>
    </xf>
    <xf numFmtId="164" fontId="17" fillId="4" borderId="9" xfId="1" applyNumberFormat="1" applyFont="1" applyFill="1" applyBorder="1">
      <protection locked="0"/>
    </xf>
    <xf numFmtId="49" fontId="7" fillId="3" borderId="1" xfId="0" applyNumberFormat="1" applyFont="1" applyFill="1" applyBorder="1" applyAlignment="1" applyProtection="1">
      <alignment horizontal="center" vertical="center" wrapText="1"/>
    </xf>
    <xf numFmtId="164" fontId="9" fillId="7" borderId="1" xfId="0" applyNumberFormat="1" applyFont="1" applyFill="1" applyBorder="1" applyAlignment="1" applyProtection="1">
      <alignment horizontal="left" vertical="center" wrapText="1"/>
    </xf>
    <xf numFmtId="0" fontId="9" fillId="0" borderId="1" xfId="0" applyFont="1" applyFill="1" applyBorder="1" applyAlignment="1">
      <alignment horizontal="center" vertical="center"/>
    </xf>
    <xf numFmtId="0" fontId="9" fillId="3" borderId="1" xfId="0" applyFont="1" applyFill="1" applyBorder="1" applyAlignment="1">
      <alignment horizontal="center" vertical="center"/>
    </xf>
    <xf numFmtId="0" fontId="9" fillId="0" borderId="1" xfId="0" applyFont="1" applyFill="1" applyBorder="1" applyAlignment="1">
      <alignment horizontal="center" vertical="center"/>
    </xf>
    <xf numFmtId="164" fontId="12" fillId="3" borderId="0" xfId="0" applyNumberFormat="1" applyFont="1" applyFill="1" applyBorder="1" applyAlignment="1" applyProtection="1">
      <alignment horizontal="left" vertical="center" wrapText="1"/>
    </xf>
    <xf numFmtId="0" fontId="17" fillId="3" borderId="0" xfId="0" applyFont="1" applyFill="1" applyAlignment="1"/>
    <xf numFmtId="0" fontId="7" fillId="7" borderId="1" xfId="0" applyFont="1" applyFill="1" applyBorder="1" applyAlignment="1">
      <alignment horizontal="center" vertical="center"/>
    </xf>
    <xf numFmtId="0" fontId="17" fillId="3" borderId="0" xfId="0" applyFont="1" applyFill="1" applyBorder="1"/>
    <xf numFmtId="164" fontId="9" fillId="3" borderId="0" xfId="0" applyNumberFormat="1" applyFont="1" applyFill="1" applyBorder="1"/>
    <xf numFmtId="164" fontId="53" fillId="7" borderId="1" xfId="0" applyNumberFormat="1" applyFont="1" applyFill="1" applyBorder="1" applyAlignment="1">
      <alignment vertical="center"/>
    </xf>
    <xf numFmtId="43" fontId="53" fillId="7" borderId="1" xfId="0" applyNumberFormat="1" applyFont="1" applyFill="1" applyBorder="1" applyAlignment="1">
      <alignment vertical="center"/>
    </xf>
    <xf numFmtId="164" fontId="53" fillId="3" borderId="1" xfId="0" applyNumberFormat="1" applyFont="1" applyFill="1" applyBorder="1" applyAlignment="1">
      <alignment vertical="center"/>
    </xf>
    <xf numFmtId="164" fontId="53" fillId="6" borderId="1" xfId="0" applyNumberFormat="1" applyFont="1" applyFill="1" applyBorder="1" applyAlignment="1">
      <alignment vertical="center"/>
    </xf>
    <xf numFmtId="0" fontId="53" fillId="7" borderId="1" xfId="0" applyFont="1" applyFill="1" applyBorder="1" applyAlignment="1">
      <alignment vertical="center"/>
    </xf>
    <xf numFmtId="0" fontId="53" fillId="7" borderId="1" xfId="0" applyFont="1" applyFill="1" applyBorder="1" applyAlignment="1">
      <alignment horizontal="right" vertical="center"/>
    </xf>
    <xf numFmtId="164" fontId="52" fillId="7" borderId="1" xfId="0" applyNumberFormat="1" applyFont="1" applyFill="1" applyBorder="1" applyAlignment="1">
      <alignment vertical="center"/>
    </xf>
    <xf numFmtId="10" fontId="52" fillId="7" borderId="1" xfId="0" applyNumberFormat="1" applyFont="1" applyFill="1" applyBorder="1" applyAlignment="1">
      <alignment vertical="center"/>
    </xf>
    <xf numFmtId="0" fontId="53" fillId="7" borderId="1" xfId="0" applyNumberFormat="1" applyFont="1" applyFill="1" applyBorder="1" applyAlignment="1" applyProtection="1">
      <alignment horizontal="left" vertical="center" wrapText="1"/>
    </xf>
    <xf numFmtId="10" fontId="53" fillId="0" borderId="1" xfId="3" applyNumberFormat="1" applyFont="1" applyFill="1" applyBorder="1" applyAlignment="1">
      <alignment horizontal="right" vertical="center"/>
      <protection locked="0"/>
    </xf>
    <xf numFmtId="0" fontId="52" fillId="7" borderId="1" xfId="0" applyNumberFormat="1" applyFont="1" applyFill="1" applyBorder="1" applyAlignment="1" applyProtection="1">
      <alignment horizontal="left" vertical="center" wrapText="1"/>
    </xf>
    <xf numFmtId="0" fontId="17" fillId="3" borderId="0" xfId="0" applyFont="1" applyFill="1" applyBorder="1" applyAlignment="1">
      <alignment horizontal="center"/>
    </xf>
    <xf numFmtId="0" fontId="7" fillId="8" borderId="1" xfId="0" applyNumberFormat="1" applyFont="1" applyFill="1" applyBorder="1" applyAlignment="1" applyProtection="1">
      <alignment horizontal="center" vertical="center" wrapText="1"/>
    </xf>
    <xf numFmtId="0" fontId="7" fillId="7" borderId="1" xfId="0" applyNumberFormat="1" applyFont="1" applyFill="1" applyBorder="1" applyAlignment="1" applyProtection="1">
      <alignment horizontal="left" wrapText="1"/>
    </xf>
    <xf numFmtId="49" fontId="9" fillId="7" borderId="1" xfId="0" applyNumberFormat="1" applyFont="1" applyFill="1" applyBorder="1" applyAlignment="1" applyProtection="1">
      <alignment horizontal="center" vertical="center" wrapText="1"/>
    </xf>
    <xf numFmtId="0" fontId="9" fillId="7" borderId="1" xfId="0" applyNumberFormat="1" applyFont="1" applyFill="1" applyBorder="1" applyAlignment="1" applyProtection="1">
      <alignment horizontal="left" vertical="center" wrapText="1"/>
    </xf>
    <xf numFmtId="0" fontId="9" fillId="3" borderId="1" xfId="0" applyNumberFormat="1" applyFont="1" applyFill="1" applyBorder="1" applyAlignment="1" applyProtection="1">
      <alignment horizontal="left" vertical="center" wrapText="1"/>
    </xf>
    <xf numFmtId="49" fontId="9" fillId="3" borderId="1" xfId="0" applyNumberFormat="1" applyFont="1" applyFill="1" applyBorder="1" applyAlignment="1" applyProtection="1">
      <alignment horizontal="center" vertical="center" wrapText="1"/>
    </xf>
    <xf numFmtId="10" fontId="9" fillId="3" borderId="1" xfId="0" applyNumberFormat="1" applyFont="1" applyFill="1" applyBorder="1" applyAlignment="1" applyProtection="1">
      <alignment horizontal="right" vertical="center" wrapText="1"/>
    </xf>
    <xf numFmtId="10" fontId="9" fillId="0" borderId="1" xfId="0" applyNumberFormat="1" applyFont="1" applyFill="1" applyBorder="1" applyAlignment="1" applyProtection="1">
      <alignment horizontal="right" vertical="center" wrapText="1"/>
    </xf>
    <xf numFmtId="0" fontId="9" fillId="0" borderId="1" xfId="0" applyNumberFormat="1" applyFont="1" applyFill="1" applyBorder="1" applyAlignment="1" applyProtection="1">
      <alignment horizontal="left" vertical="center" wrapText="1"/>
    </xf>
    <xf numFmtId="49" fontId="9" fillId="0" borderId="1" xfId="0" applyNumberFormat="1" applyFont="1" applyFill="1" applyBorder="1" applyAlignment="1" applyProtection="1">
      <alignment horizontal="center" vertical="center" wrapText="1"/>
    </xf>
    <xf numFmtId="0" fontId="7" fillId="7" borderId="1" xfId="0" applyNumberFormat="1" applyFont="1" applyFill="1" applyBorder="1" applyAlignment="1" applyProtection="1">
      <alignment horizontal="left" vertical="center" wrapText="1"/>
    </xf>
    <xf numFmtId="10" fontId="9" fillId="0" borderId="1" xfId="0" applyNumberFormat="1" applyFont="1" applyFill="1" applyBorder="1" applyAlignment="1">
      <alignment vertical="center"/>
    </xf>
    <xf numFmtId="0" fontId="17" fillId="3" borderId="0" xfId="0" applyFont="1" applyFill="1"/>
    <xf numFmtId="0" fontId="9" fillId="3" borderId="0" xfId="0" applyFont="1" applyFill="1" applyAlignment="1"/>
    <xf numFmtId="0" fontId="17" fillId="3" borderId="0" xfId="0" applyFont="1" applyFill="1" applyAlignment="1"/>
    <xf numFmtId="0" fontId="35" fillId="3" borderId="0" xfId="0" applyFont="1" applyFill="1"/>
    <xf numFmtId="164" fontId="7" fillId="3" borderId="0" xfId="0" applyNumberFormat="1" applyFont="1" applyFill="1" applyBorder="1" applyAlignment="1" applyProtection="1">
      <alignment horizontal="left" vertical="center" wrapText="1"/>
    </xf>
    <xf numFmtId="165" fontId="12" fillId="3" borderId="0" xfId="0" applyNumberFormat="1" applyFont="1" applyFill="1" applyBorder="1" applyAlignment="1" applyProtection="1">
      <alignment horizontal="left" vertical="center" wrapText="1"/>
    </xf>
    <xf numFmtId="0" fontId="9" fillId="3" borderId="0" xfId="0" applyFont="1" applyFill="1"/>
    <xf numFmtId="0" fontId="9" fillId="2" borderId="0" xfId="0" applyFont="1" applyFill="1" applyAlignment="1">
      <alignment horizontal="left" vertical="center" wrapText="1"/>
    </xf>
    <xf numFmtId="0" fontId="9" fillId="2" borderId="0" xfId="0" applyFont="1" applyFill="1"/>
    <xf numFmtId="164" fontId="19" fillId="7" borderId="1" xfId="1" applyNumberFormat="1" applyFont="1" applyFill="1" applyBorder="1" applyAlignment="1">
      <alignment horizontal="left" vertical="center" wrapText="1"/>
      <protection locked="0"/>
    </xf>
    <xf numFmtId="164" fontId="17" fillId="4" borderId="0" xfId="0" applyNumberFormat="1" applyFont="1" applyFill="1"/>
    <xf numFmtId="0" fontId="6" fillId="0" borderId="0" xfId="0" applyFont="1" applyFill="1" applyAlignment="1">
      <alignment horizontal="center" vertical="center"/>
    </xf>
    <xf numFmtId="49" fontId="9" fillId="0" borderId="1" xfId="0" applyNumberFormat="1" applyFont="1" applyFill="1" applyBorder="1" applyAlignment="1" applyProtection="1">
      <alignment horizontal="left" vertical="center" wrapText="1"/>
    </xf>
    <xf numFmtId="0" fontId="9" fillId="0" borderId="1" xfId="0" applyFont="1" applyFill="1" applyBorder="1" applyAlignment="1" applyProtection="1">
      <alignment horizontal="left" wrapText="1"/>
    </xf>
    <xf numFmtId="0" fontId="6" fillId="0" borderId="1" xfId="0" applyFont="1" applyFill="1" applyBorder="1" applyAlignment="1" applyProtection="1">
      <alignment horizontal="left" wrapText="1"/>
    </xf>
    <xf numFmtId="0" fontId="7" fillId="0" borderId="0" xfId="0" applyNumberFormat="1" applyFont="1" applyFill="1" applyBorder="1" applyAlignment="1" applyProtection="1">
      <alignment horizontal="left" vertical="center" wrapText="1"/>
    </xf>
    <xf numFmtId="0" fontId="9" fillId="0" borderId="0" xfId="0" applyFont="1" applyFill="1"/>
    <xf numFmtId="0" fontId="52" fillId="0" borderId="1" xfId="0" applyNumberFormat="1" applyFont="1" applyFill="1" applyBorder="1" applyAlignment="1" applyProtection="1">
      <alignment horizontal="center" vertical="center" wrapText="1"/>
    </xf>
    <xf numFmtId="0" fontId="52" fillId="0" borderId="1" xfId="0" applyNumberFormat="1" applyFont="1" applyFill="1" applyBorder="1" applyAlignment="1" applyProtection="1">
      <alignment horizontal="left" vertical="center" wrapText="1"/>
    </xf>
    <xf numFmtId="164" fontId="53" fillId="0" borderId="1" xfId="0" applyNumberFormat="1" applyFont="1" applyFill="1" applyBorder="1" applyAlignment="1">
      <alignment vertical="center"/>
    </xf>
    <xf numFmtId="0" fontId="53" fillId="0" borderId="1" xfId="0" applyFont="1" applyFill="1" applyBorder="1" applyAlignment="1">
      <alignment horizontal="right" vertical="center"/>
    </xf>
    <xf numFmtId="0" fontId="19" fillId="3" borderId="0" xfId="0" applyFont="1" applyFill="1" applyAlignment="1">
      <alignment horizontal="center"/>
    </xf>
    <xf numFmtId="0" fontId="19" fillId="3" borderId="0" xfId="0" applyFont="1" applyFill="1"/>
    <xf numFmtId="49" fontId="7" fillId="8" borderId="1" xfId="0" applyNumberFormat="1" applyFont="1" applyFill="1" applyBorder="1" applyAlignment="1" applyProtection="1">
      <alignment horizontal="center" vertical="center" wrapText="1"/>
    </xf>
    <xf numFmtId="177" fontId="17" fillId="4" borderId="0" xfId="3" applyNumberFormat="1" applyFont="1" applyFill="1">
      <protection locked="0"/>
    </xf>
    <xf numFmtId="176" fontId="11" fillId="7" borderId="1" xfId="0" applyNumberFormat="1" applyFont="1" applyFill="1" applyBorder="1" applyAlignment="1"/>
    <xf numFmtId="10" fontId="24" fillId="4" borderId="0" xfId="3" applyNumberFormat="1" applyFont="1" applyFill="1">
      <protection locked="0"/>
    </xf>
    <xf numFmtId="164" fontId="17" fillId="3" borderId="0" xfId="0" applyNumberFormat="1" applyFont="1" applyFill="1" applyBorder="1"/>
    <xf numFmtId="10" fontId="53" fillId="0" borderId="1" xfId="0" applyNumberFormat="1" applyFont="1" applyFill="1" applyBorder="1" applyAlignment="1">
      <alignment horizontal="right" vertical="center"/>
    </xf>
    <xf numFmtId="43" fontId="17" fillId="3" borderId="1" xfId="1" applyFont="1" applyFill="1" applyBorder="1" applyAlignment="1">
      <alignment horizontal="left" vertical="center" wrapText="1"/>
      <protection locked="0"/>
    </xf>
    <xf numFmtId="43" fontId="17" fillId="0" borderId="0" xfId="1" applyFont="1" applyFill="1">
      <protection locked="0"/>
    </xf>
    <xf numFmtId="0" fontId="7" fillId="3" borderId="10" xfId="0" applyFont="1" applyFill="1" applyBorder="1" applyAlignment="1">
      <alignment vertical="center"/>
    </xf>
    <xf numFmtId="0" fontId="7" fillId="3" borderId="10" xfId="0" applyNumberFormat="1" applyFont="1" applyFill="1" applyBorder="1" applyAlignment="1">
      <alignment vertical="center"/>
    </xf>
    <xf numFmtId="0" fontId="61" fillId="2" borderId="0" xfId="0" applyFont="1" applyFill="1"/>
    <xf numFmtId="0" fontId="14" fillId="2" borderId="0" xfId="0" applyFont="1" applyFill="1"/>
    <xf numFmtId="0" fontId="14" fillId="3" borderId="3" xfId="0" applyFont="1" applyFill="1" applyBorder="1"/>
    <xf numFmtId="0" fontId="62" fillId="2" borderId="0" xfId="0" applyFont="1" applyFill="1"/>
    <xf numFmtId="0" fontId="14" fillId="3" borderId="4" xfId="0" applyFont="1" applyFill="1" applyBorder="1"/>
    <xf numFmtId="0" fontId="7" fillId="2" borderId="0" xfId="0" applyFont="1" applyFill="1" applyAlignment="1">
      <alignment vertical="center" wrapText="1"/>
    </xf>
    <xf numFmtId="0" fontId="9" fillId="2" borderId="0" xfId="0" applyFont="1" applyFill="1" applyAlignment="1">
      <alignment vertical="center" wrapText="1"/>
    </xf>
    <xf numFmtId="0" fontId="7" fillId="2" borderId="0" xfId="0" applyFont="1" applyFill="1" applyAlignment="1">
      <alignment horizontal="left" vertical="center" wrapText="1"/>
    </xf>
    <xf numFmtId="0" fontId="7" fillId="3" borderId="5" xfId="0" applyFont="1" applyFill="1" applyBorder="1" applyAlignment="1">
      <alignment vertical="center" wrapText="1"/>
    </xf>
    <xf numFmtId="0" fontId="62" fillId="3" borderId="6" xfId="0" applyFont="1" applyFill="1" applyBorder="1"/>
    <xf numFmtId="0" fontId="7" fillId="3" borderId="5" xfId="0" applyFont="1" applyFill="1" applyBorder="1" applyAlignment="1">
      <alignment vertical="center"/>
    </xf>
    <xf numFmtId="0" fontId="14" fillId="3" borderId="7" xfId="0" applyFont="1" applyFill="1" applyBorder="1"/>
    <xf numFmtId="0" fontId="14" fillId="3" borderId="6" xfId="0" applyFont="1" applyFill="1" applyBorder="1"/>
    <xf numFmtId="0" fontId="62" fillId="3" borderId="9" xfId="0" applyFont="1" applyFill="1" applyBorder="1"/>
    <xf numFmtId="0" fontId="14" fillId="3" borderId="0" xfId="0" applyFont="1" applyFill="1" applyBorder="1"/>
    <xf numFmtId="0" fontId="14" fillId="3" borderId="9" xfId="0" applyFont="1" applyFill="1" applyBorder="1"/>
    <xf numFmtId="0" fontId="14" fillId="3" borderId="8" xfId="0" applyFont="1" applyFill="1" applyBorder="1"/>
    <xf numFmtId="0" fontId="62" fillId="3" borderId="11" xfId="0" applyFont="1" applyFill="1" applyBorder="1"/>
    <xf numFmtId="0" fontId="14" fillId="3" borderId="2" xfId="0" applyFont="1" applyFill="1" applyBorder="1"/>
    <xf numFmtId="0" fontId="14" fillId="3" borderId="11" xfId="0" applyFont="1" applyFill="1" applyBorder="1"/>
    <xf numFmtId="0" fontId="61" fillId="2" borderId="1" xfId="0" applyFont="1" applyFill="1" applyBorder="1" applyAlignment="1">
      <alignment horizontal="left" vertical="top"/>
    </xf>
    <xf numFmtId="0" fontId="14" fillId="2" borderId="1" xfId="0" applyFont="1" applyFill="1" applyBorder="1" applyAlignment="1">
      <alignment horizontal="left" vertical="top"/>
    </xf>
    <xf numFmtId="0" fontId="63" fillId="2" borderId="1" xfId="2" applyFont="1" applyFill="1" applyBorder="1" applyAlignment="1">
      <alignment horizontal="left" vertical="top"/>
    </xf>
    <xf numFmtId="0" fontId="14" fillId="2" borderId="0" xfId="0" applyFont="1" applyFill="1" applyAlignment="1">
      <alignment vertical="center"/>
    </xf>
    <xf numFmtId="0" fontId="14" fillId="2" borderId="0" xfId="0" applyFont="1" applyFill="1" applyAlignment="1">
      <alignment vertical="center" wrapText="1"/>
    </xf>
    <xf numFmtId="0" fontId="14" fillId="2" borderId="0" xfId="0" applyFont="1" applyFill="1" applyAlignment="1">
      <alignment vertical="top" wrapText="1"/>
    </xf>
    <xf numFmtId="0" fontId="14" fillId="2" borderId="1" xfId="0" applyFont="1" applyFill="1" applyBorder="1" applyAlignment="1">
      <alignment horizontal="left"/>
    </xf>
    <xf numFmtId="0" fontId="14" fillId="2" borderId="1" xfId="0" applyFont="1" applyFill="1" applyBorder="1"/>
    <xf numFmtId="0" fontId="14" fillId="2" borderId="0" xfId="0" applyFont="1" applyFill="1" applyAlignment="1">
      <alignment horizontal="center" vertical="center"/>
    </xf>
    <xf numFmtId="0" fontId="14" fillId="2" borderId="0" xfId="0" applyFont="1" applyFill="1" applyAlignment="1">
      <alignment horizontal="left" vertical="top"/>
    </xf>
    <xf numFmtId="0" fontId="9" fillId="2" borderId="0" xfId="0" applyFont="1" applyFill="1" applyAlignment="1">
      <alignment horizontal="left" vertical="top" wrapText="1"/>
    </xf>
    <xf numFmtId="0" fontId="7" fillId="0" borderId="1" xfId="0" applyNumberFormat="1" applyFont="1" applyFill="1" applyBorder="1" applyAlignment="1" applyProtection="1">
      <alignment horizontal="left" wrapText="1"/>
    </xf>
    <xf numFmtId="41" fontId="7" fillId="0" borderId="1" xfId="0" applyNumberFormat="1" applyFont="1" applyFill="1" applyBorder="1" applyAlignment="1" applyProtection="1">
      <alignment horizontal="right" wrapText="1"/>
    </xf>
    <xf numFmtId="164" fontId="9" fillId="0" borderId="1" xfId="0" applyNumberFormat="1" applyFont="1" applyFill="1" applyBorder="1" applyAlignment="1" applyProtection="1">
      <alignment horizontal="right" wrapText="1"/>
    </xf>
    <xf numFmtId="49" fontId="9" fillId="0" borderId="1" xfId="0" applyNumberFormat="1" applyFont="1" applyFill="1" applyBorder="1" applyAlignment="1" applyProtection="1">
      <alignment horizontal="center" vertical="center" wrapText="1"/>
    </xf>
    <xf numFmtId="41" fontId="9" fillId="0" borderId="1" xfId="1" applyNumberFormat="1" applyFont="1" applyFill="1" applyBorder="1" applyAlignment="1" applyProtection="1">
      <alignment horizontal="right"/>
    </xf>
    <xf numFmtId="0" fontId="9" fillId="3" borderId="0" xfId="0" applyFont="1" applyFill="1" applyAlignment="1">
      <alignment vertical="center" wrapText="1"/>
    </xf>
    <xf numFmtId="0" fontId="9" fillId="3" borderId="0" xfId="0" applyFont="1" applyFill="1" applyAlignment="1">
      <alignment vertical="center"/>
    </xf>
    <xf numFmtId="0" fontId="52" fillId="3" borderId="0" xfId="0" applyFont="1" applyFill="1" applyAlignment="1">
      <alignment horizontal="center" vertical="center"/>
    </xf>
    <xf numFmtId="164" fontId="7" fillId="3" borderId="0" xfId="1" applyNumberFormat="1" applyFont="1" applyFill="1" applyAlignment="1" applyProtection="1">
      <protection locked="0"/>
    </xf>
    <xf numFmtId="0" fontId="7" fillId="3" borderId="0" xfId="0" applyNumberFormat="1" applyFont="1" applyFill="1" applyBorder="1" applyAlignment="1">
      <alignment vertical="center"/>
    </xf>
    <xf numFmtId="0" fontId="9" fillId="3" borderId="0" xfId="0" applyNumberFormat="1" applyFont="1" applyFill="1" applyBorder="1" applyAlignment="1">
      <alignment vertical="center"/>
    </xf>
    <xf numFmtId="164" fontId="7" fillId="3" borderId="0" xfId="1" applyNumberFormat="1" applyFont="1" applyFill="1" applyAlignment="1" applyProtection="1">
      <alignment horizontal="left"/>
      <protection locked="0"/>
    </xf>
    <xf numFmtId="0" fontId="9" fillId="0" borderId="0" xfId="0" applyFont="1" applyFill="1" applyBorder="1"/>
    <xf numFmtId="164" fontId="17" fillId="3" borderId="0" xfId="1" applyNumberFormat="1" applyFont="1" applyFill="1" applyBorder="1" applyAlignment="1" applyProtection="1">
      <alignment horizontal="right"/>
    </xf>
    <xf numFmtId="10" fontId="17" fillId="3" borderId="0" xfId="3" applyNumberFormat="1" applyFont="1" applyFill="1" applyBorder="1" applyAlignment="1" applyProtection="1">
      <alignment horizontal="right"/>
    </xf>
    <xf numFmtId="43" fontId="9" fillId="0" borderId="0" xfId="1" applyFont="1" applyFill="1" applyBorder="1" applyAlignment="1">
      <alignment horizontal="right"/>
      <protection locked="0"/>
    </xf>
    <xf numFmtId="0" fontId="17" fillId="0" borderId="0" xfId="0" applyFont="1" applyFill="1"/>
    <xf numFmtId="0" fontId="9" fillId="0" borderId="0" xfId="0" applyFont="1" applyFill="1" applyBorder="1"/>
    <xf numFmtId="9" fontId="17" fillId="0" borderId="0" xfId="0" applyNumberFormat="1" applyFont="1" applyFill="1"/>
    <xf numFmtId="0" fontId="53" fillId="0" borderId="1" xfId="0" applyNumberFormat="1" applyFont="1" applyFill="1" applyBorder="1" applyAlignment="1" applyProtection="1">
      <alignment horizontal="center" vertical="center" wrapText="1"/>
    </xf>
    <xf numFmtId="0" fontId="53" fillId="0" borderId="1" xfId="0" applyNumberFormat="1" applyFont="1" applyFill="1" applyBorder="1" applyAlignment="1" applyProtection="1">
      <alignment horizontal="left" vertical="center" wrapText="1"/>
    </xf>
    <xf numFmtId="0" fontId="9" fillId="0" borderId="0" xfId="0" applyFont="1" applyFill="1" applyBorder="1" applyAlignment="1">
      <alignment horizontal="right"/>
    </xf>
    <xf numFmtId="10" fontId="9" fillId="0" borderId="0" xfId="3" applyNumberFormat="1" applyFont="1" applyFill="1" applyBorder="1" applyAlignment="1">
      <alignment horizontal="right"/>
      <protection locked="0"/>
    </xf>
    <xf numFmtId="10" fontId="9" fillId="0" borderId="0" xfId="0" applyNumberFormat="1" applyFont="1" applyFill="1" applyBorder="1" applyAlignment="1">
      <alignment horizontal="right"/>
    </xf>
    <xf numFmtId="0" fontId="53" fillId="0" borderId="1" xfId="0" applyNumberFormat="1" applyFont="1" applyFill="1" applyBorder="1" applyAlignment="1" applyProtection="1">
      <alignment vertical="center" wrapText="1"/>
    </xf>
    <xf numFmtId="15" fontId="9" fillId="3" borderId="0" xfId="0" applyNumberFormat="1" applyFont="1" applyFill="1" applyAlignment="1">
      <alignment horizontal="left"/>
    </xf>
    <xf numFmtId="0" fontId="5" fillId="3" borderId="0" xfId="0" applyFont="1" applyFill="1" applyAlignment="1">
      <alignment horizontal="center" vertical="center" wrapText="1"/>
    </xf>
    <xf numFmtId="0" fontId="6" fillId="3" borderId="0" xfId="0" applyFont="1" applyFill="1" applyAlignment="1">
      <alignment horizontal="center" vertical="center"/>
    </xf>
    <xf numFmtId="0" fontId="18" fillId="3" borderId="0" xfId="0" applyFont="1" applyFill="1" applyAlignment="1">
      <alignment horizontal="left" vertical="center" wrapText="1"/>
    </xf>
    <xf numFmtId="0" fontId="9" fillId="3" borderId="0" xfId="0" applyFont="1" applyFill="1" applyAlignment="1">
      <alignment horizontal="left" vertical="center" wrapText="1"/>
    </xf>
    <xf numFmtId="0" fontId="18" fillId="3" borderId="0" xfId="0" applyFont="1" applyFill="1" applyAlignment="1">
      <alignment vertical="top" wrapText="1"/>
    </xf>
    <xf numFmtId="164" fontId="7" fillId="3" borderId="0" xfId="1" applyNumberFormat="1" applyFont="1" applyFill="1" applyAlignment="1" applyProtection="1">
      <alignment horizontal="center"/>
      <protection locked="0"/>
    </xf>
    <xf numFmtId="0" fontId="3" fillId="3" borderId="0" xfId="0" applyFont="1" applyFill="1" applyAlignment="1">
      <alignment horizontal="right" vertical="center" wrapText="1"/>
    </xf>
    <xf numFmtId="0" fontId="4" fillId="3" borderId="0" xfId="0" applyFont="1" applyFill="1" applyAlignment="1">
      <alignment horizontal="right" vertical="center" wrapText="1"/>
    </xf>
    <xf numFmtId="0" fontId="22" fillId="3" borderId="0" xfId="0" applyFont="1" applyFill="1" applyAlignment="1">
      <alignment vertical="top" wrapText="1"/>
    </xf>
    <xf numFmtId="0" fontId="9" fillId="3" borderId="0" xfId="0" applyFont="1" applyFill="1" applyAlignment="1">
      <alignment horizontal="left" vertical="top"/>
    </xf>
    <xf numFmtId="0" fontId="10" fillId="3" borderId="0" xfId="0" applyFont="1" applyFill="1" applyAlignment="1">
      <alignment horizontal="left" vertical="top" wrapText="1"/>
    </xf>
    <xf numFmtId="0" fontId="17" fillId="3" borderId="0" xfId="0" applyFont="1" applyFill="1" applyAlignment="1">
      <alignment horizontal="left"/>
    </xf>
    <xf numFmtId="0" fontId="9" fillId="3" borderId="1" xfId="0" applyFont="1" applyFill="1" applyBorder="1" applyAlignment="1">
      <alignment horizontal="center" vertical="center"/>
    </xf>
    <xf numFmtId="0" fontId="65" fillId="3" borderId="0" xfId="0" applyFont="1" applyFill="1" applyBorder="1" applyAlignment="1">
      <alignment horizontal="center" vertical="center"/>
    </xf>
    <xf numFmtId="0" fontId="65" fillId="3" borderId="0" xfId="0" applyFont="1" applyFill="1" applyAlignment="1">
      <alignment horizontal="center" vertical="center"/>
    </xf>
    <xf numFmtId="164" fontId="9" fillId="4" borderId="0" xfId="1" applyNumberFormat="1" applyFont="1" applyFill="1">
      <protection locked="0"/>
    </xf>
    <xf numFmtId="0" fontId="9" fillId="0" borderId="0" xfId="0" applyFont="1"/>
    <xf numFmtId="0" fontId="9" fillId="0" borderId="1" xfId="0" quotePrefix="1" applyFont="1" applyBorder="1" applyAlignment="1">
      <alignment horizontal="center"/>
    </xf>
    <xf numFmtId="0" fontId="9" fillId="0" borderId="0" xfId="0" quotePrefix="1" applyFont="1" applyAlignment="1">
      <alignment horizontal="center"/>
    </xf>
    <xf numFmtId="0" fontId="9" fillId="0" borderId="1" xfId="0" quotePrefix="1" applyFont="1" applyFill="1" applyBorder="1" applyAlignment="1">
      <alignment horizontal="center"/>
    </xf>
    <xf numFmtId="164" fontId="23" fillId="4" borderId="0" xfId="1" applyNumberFormat="1" applyFont="1" applyFill="1">
      <protection locked="0"/>
    </xf>
    <xf numFmtId="164" fontId="17" fillId="4" borderId="0" xfId="1" applyNumberFormat="1" applyFont="1" applyFill="1">
      <protection locked="0"/>
    </xf>
    <xf numFmtId="0" fontId="34" fillId="7" borderId="0" xfId="0" applyFont="1" applyFill="1"/>
    <xf numFmtId="0" fontId="34" fillId="5" borderId="0" xfId="0" applyFont="1" applyFill="1" applyBorder="1"/>
    <xf numFmtId="0" fontId="34" fillId="2" borderId="0" xfId="0" applyFont="1" applyFill="1"/>
    <xf numFmtId="0" fontId="65" fillId="0" borderId="0" xfId="0" applyFont="1" applyAlignment="1">
      <alignment horizontal="center"/>
    </xf>
    <xf numFmtId="0" fontId="65" fillId="0" borderId="0" xfId="0" applyFont="1"/>
    <xf numFmtId="0" fontId="34" fillId="0" borderId="0" xfId="0" applyFont="1"/>
    <xf numFmtId="164" fontId="9" fillId="0" borderId="0" xfId="0" applyNumberFormat="1" applyFont="1"/>
    <xf numFmtId="0" fontId="34" fillId="0" borderId="0" xfId="0" applyFont="1"/>
    <xf numFmtId="176" fontId="10" fillId="0" borderId="1" xfId="0" applyNumberFormat="1" applyFont="1" applyBorder="1" applyAlignment="1"/>
    <xf numFmtId="0" fontId="66" fillId="7" borderId="0" xfId="0" applyFont="1" applyFill="1"/>
    <xf numFmtId="164" fontId="66" fillId="7" borderId="0" xfId="1" applyNumberFormat="1" applyFont="1" applyFill="1">
      <protection locked="0"/>
    </xf>
    <xf numFmtId="43" fontId="66" fillId="7" borderId="0" xfId="0" applyNumberFormat="1" applyFont="1" applyFill="1"/>
    <xf numFmtId="43" fontId="65" fillId="7" borderId="0" xfId="0" applyNumberFormat="1" applyFont="1" applyFill="1"/>
    <xf numFmtId="41" fontId="66" fillId="7" borderId="0" xfId="0" applyNumberFormat="1" applyFont="1" applyFill="1"/>
    <xf numFmtId="0" fontId="34" fillId="0" borderId="0" xfId="0" applyFont="1" applyFill="1"/>
    <xf numFmtId="0" fontId="67" fillId="7" borderId="0" xfId="0" applyFont="1" applyFill="1"/>
    <xf numFmtId="0" fontId="67" fillId="2" borderId="0" xfId="0" applyFont="1" applyFill="1"/>
    <xf numFmtId="41" fontId="34" fillId="7" borderId="0" xfId="0" applyNumberFormat="1" applyFont="1" applyFill="1"/>
    <xf numFmtId="43" fontId="34" fillId="7" borderId="0" xfId="0" applyNumberFormat="1" applyFont="1" applyFill="1"/>
    <xf numFmtId="176" fontId="10" fillId="0" borderId="0" xfId="0" applyNumberFormat="1" applyFont="1" applyBorder="1" applyAlignment="1"/>
    <xf numFmtId="0" fontId="34" fillId="3" borderId="0" xfId="0" applyFont="1" applyFill="1"/>
    <xf numFmtId="164" fontId="9" fillId="3" borderId="0" xfId="0" applyNumberFormat="1" applyFont="1" applyFill="1"/>
    <xf numFmtId="0" fontId="34" fillId="3" borderId="0" xfId="0" applyFont="1" applyFill="1"/>
    <xf numFmtId="164" fontId="9" fillId="7" borderId="0" xfId="0" applyNumberFormat="1" applyFont="1" applyFill="1"/>
    <xf numFmtId="0" fontId="53" fillId="4" borderId="0" xfId="0" applyFont="1" applyFill="1"/>
    <xf numFmtId="0" fontId="34" fillId="4" borderId="0" xfId="0" applyFont="1" applyFill="1"/>
    <xf numFmtId="0" fontId="65" fillId="3" borderId="0" xfId="0" applyFont="1" applyFill="1" applyAlignment="1">
      <alignment horizontal="center" vertical="center"/>
    </xf>
    <xf numFmtId="0" fontId="52" fillId="0" borderId="0" xfId="0" applyFont="1" applyFill="1" applyAlignment="1">
      <alignment vertical="center"/>
    </xf>
    <xf numFmtId="164" fontId="53" fillId="4" borderId="0" xfId="0" applyNumberFormat="1" applyFont="1" applyFill="1"/>
    <xf numFmtId="164" fontId="34" fillId="4" borderId="0" xfId="0" applyNumberFormat="1" applyFont="1" applyFill="1"/>
    <xf numFmtId="37" fontId="9" fillId="0" borderId="0" xfId="0" applyNumberFormat="1" applyFont="1" applyAlignment="1">
      <alignment vertical="center"/>
    </xf>
    <xf numFmtId="41" fontId="66" fillId="4" borderId="0" xfId="0" applyNumberFormat="1" applyFont="1" applyFill="1"/>
    <xf numFmtId="41" fontId="53" fillId="4" borderId="0" xfId="0" applyNumberFormat="1" applyFont="1" applyFill="1"/>
    <xf numFmtId="0" fontId="65" fillId="4" borderId="0" xfId="0" applyFont="1" applyFill="1"/>
    <xf numFmtId="164" fontId="53" fillId="4" borderId="0" xfId="1" applyNumberFormat="1" applyFont="1" applyFill="1">
      <protection locked="0"/>
    </xf>
    <xf numFmtId="164" fontId="34" fillId="4" borderId="0" xfId="1" applyNumberFormat="1" applyFont="1" applyFill="1">
      <protection locked="0"/>
    </xf>
    <xf numFmtId="164" fontId="66" fillId="4" borderId="0" xfId="1" applyNumberFormat="1" applyFont="1" applyFill="1">
      <protection locked="0"/>
    </xf>
    <xf numFmtId="164" fontId="66" fillId="4" borderId="0" xfId="0" applyNumberFormat="1" applyFont="1" applyFill="1"/>
    <xf numFmtId="0" fontId="66" fillId="4" borderId="0" xfId="0" applyFont="1" applyFill="1"/>
    <xf numFmtId="164" fontId="34" fillId="4" borderId="0" xfId="0" applyNumberFormat="1" applyFont="1" applyFill="1" applyBorder="1"/>
    <xf numFmtId="164" fontId="34" fillId="4" borderId="9" xfId="0" applyNumberFormat="1" applyFont="1" applyFill="1" applyBorder="1"/>
    <xf numFmtId="164" fontId="34" fillId="4" borderId="0" xfId="1" applyNumberFormat="1" applyFont="1" applyFill="1" applyBorder="1">
      <protection locked="0"/>
    </xf>
    <xf numFmtId="164" fontId="34" fillId="4" borderId="9" xfId="1" applyNumberFormat="1" applyFont="1" applyFill="1" applyBorder="1">
      <protection locked="0"/>
    </xf>
    <xf numFmtId="0" fontId="65" fillId="4" borderId="10" xfId="0" applyFont="1" applyFill="1" applyBorder="1"/>
    <xf numFmtId="164" fontId="65" fillId="4" borderId="2" xfId="0" applyNumberFormat="1" applyFont="1" applyFill="1" applyBorder="1"/>
    <xf numFmtId="164" fontId="65" fillId="4" borderId="11" xfId="0" applyNumberFormat="1" applyFont="1" applyFill="1" applyBorder="1"/>
    <xf numFmtId="0" fontId="65" fillId="4" borderId="0" xfId="0" applyFont="1" applyFill="1" applyBorder="1"/>
    <xf numFmtId="164" fontId="65" fillId="4" borderId="0" xfId="0" applyNumberFormat="1" applyFont="1" applyFill="1" applyBorder="1"/>
    <xf numFmtId="4" fontId="34" fillId="4" borderId="0" xfId="0" applyNumberFormat="1" applyFont="1" applyFill="1"/>
    <xf numFmtId="0" fontId="34" fillId="3" borderId="0" xfId="0" applyFont="1" applyFill="1" applyBorder="1"/>
    <xf numFmtId="164" fontId="9" fillId="4" borderId="0" xfId="0" applyNumberFormat="1" applyFont="1" applyFill="1"/>
    <xf numFmtId="0" fontId="53" fillId="0" borderId="0" xfId="0" applyFont="1" applyFill="1"/>
    <xf numFmtId="0" fontId="34" fillId="4" borderId="0" xfId="0" applyFont="1" applyFill="1"/>
    <xf numFmtId="0" fontId="65" fillId="3" borderId="0" xfId="0" applyFont="1" applyFill="1" applyBorder="1" applyAlignment="1">
      <alignment horizontal="center" vertical="center"/>
    </xf>
    <xf numFmtId="0" fontId="65" fillId="3" borderId="0" xfId="0" applyFont="1" applyFill="1" applyBorder="1" applyAlignment="1">
      <alignment vertical="center"/>
    </xf>
    <xf numFmtId="0" fontId="34" fillId="3" borderId="0" xfId="0" applyFont="1" applyFill="1" applyBorder="1"/>
    <xf numFmtId="0" fontId="34" fillId="3" borderId="0" xfId="0" applyFont="1" applyFill="1" applyBorder="1" applyAlignment="1">
      <alignment horizontal="center"/>
    </xf>
    <xf numFmtId="0" fontId="34" fillId="0" borderId="0" xfId="0" applyFont="1" applyAlignment="1">
      <alignment horizontal="center"/>
    </xf>
    <xf numFmtId="0" fontId="34" fillId="0" borderId="0" xfId="0" applyFont="1"/>
    <xf numFmtId="0" fontId="34" fillId="4" borderId="0" xfId="0" applyFont="1" applyFill="1"/>
    <xf numFmtId="0" fontId="34" fillId="3" borderId="0" xfId="0" applyFont="1" applyFill="1"/>
    <xf numFmtId="0" fontId="34" fillId="3" borderId="0" xfId="0" applyFont="1" applyFill="1" applyAlignment="1">
      <alignment vertical="center"/>
    </xf>
    <xf numFmtId="0" fontId="34" fillId="4" borderId="0" xfId="0" applyFont="1" applyFill="1" applyAlignment="1">
      <alignment vertical="center"/>
    </xf>
    <xf numFmtId="0" fontId="34" fillId="3" borderId="0" xfId="0" applyFont="1" applyFill="1" applyBorder="1"/>
    <xf numFmtId="0" fontId="34" fillId="3" borderId="0" xfId="0" applyFont="1" applyFill="1" applyBorder="1" applyAlignment="1">
      <alignment horizontal="center"/>
    </xf>
    <xf numFmtId="0" fontId="34" fillId="4" borderId="0" xfId="0" applyFont="1" applyFill="1" applyAlignment="1">
      <alignment horizontal="center"/>
    </xf>
    <xf numFmtId="0" fontId="34" fillId="4" borderId="0" xfId="0" applyFont="1" applyFill="1"/>
    <xf numFmtId="0" fontId="65" fillId="3" borderId="0" xfId="0" applyFont="1" applyFill="1" applyAlignment="1">
      <alignment vertical="center"/>
    </xf>
    <xf numFmtId="0" fontId="53" fillId="3" borderId="0" xfId="0" applyFont="1" applyFill="1"/>
    <xf numFmtId="0" fontId="68" fillId="0" borderId="0" xfId="0" applyFont="1" applyAlignment="1">
      <alignment vertical="top"/>
    </xf>
    <xf numFmtId="43" fontId="9" fillId="3" borderId="1" xfId="1" applyNumberFormat="1" applyFont="1" applyFill="1" applyBorder="1" applyAlignment="1">
      <alignment horizontal="left" vertical="center" wrapText="1"/>
      <protection locked="0"/>
    </xf>
    <xf numFmtId="0" fontId="34" fillId="3" borderId="0" xfId="0" applyFont="1" applyFill="1"/>
    <xf numFmtId="0" fontId="53" fillId="3" borderId="0" xfId="0" applyFont="1" applyFill="1"/>
    <xf numFmtId="0" fontId="34" fillId="0" borderId="0" xfId="0" applyFont="1"/>
    <xf numFmtId="0" fontId="53" fillId="0" borderId="0" xfId="0" applyFont="1"/>
    <xf numFmtId="43" fontId="9" fillId="0" borderId="0" xfId="0" applyNumberFormat="1" applyFont="1"/>
    <xf numFmtId="15" fontId="9" fillId="3" borderId="0" xfId="0" applyNumberFormat="1" applyFont="1" applyFill="1" applyAlignment="1">
      <alignment horizontal="left"/>
    </xf>
    <xf numFmtId="0" fontId="5" fillId="3" borderId="0" xfId="0" applyFont="1" applyFill="1" applyAlignment="1">
      <alignment horizontal="center" vertical="center" wrapText="1"/>
    </xf>
    <xf numFmtId="0" fontId="6" fillId="3" borderId="0" xfId="0" applyFont="1" applyFill="1" applyAlignment="1">
      <alignment horizontal="center" vertical="center"/>
    </xf>
    <xf numFmtId="0" fontId="4" fillId="3" borderId="0" xfId="0" applyFont="1" applyFill="1" applyAlignment="1">
      <alignment horizontal="right" vertical="center" wrapText="1"/>
    </xf>
    <xf numFmtId="0" fontId="25" fillId="3" borderId="0" xfId="0" applyFont="1" applyFill="1" applyAlignment="1">
      <alignment horizontal="right" vertical="center" wrapText="1"/>
    </xf>
    <xf numFmtId="172" fontId="17" fillId="4" borderId="0" xfId="3" applyNumberFormat="1" applyFont="1" applyFill="1">
      <protection locked="0"/>
    </xf>
    <xf numFmtId="43" fontId="17" fillId="0" borderId="1" xfId="1" applyNumberFormat="1" applyFont="1" applyFill="1" applyBorder="1" applyAlignment="1">
      <alignment vertical="center" wrapText="1"/>
      <protection locked="0"/>
    </xf>
    <xf numFmtId="0" fontId="70" fillId="39" borderId="22" xfId="0" applyFont="1" applyFill="1" applyBorder="1" applyAlignment="1">
      <alignment horizontal="center" vertical="justify"/>
    </xf>
    <xf numFmtId="0" fontId="70" fillId="0" borderId="22" xfId="0" applyFont="1" applyBorder="1" applyAlignment="1">
      <alignment horizontal="left"/>
    </xf>
    <xf numFmtId="0" fontId="54" fillId="0" borderId="22" xfId="0" applyFont="1" applyBorder="1" applyAlignment="1">
      <alignment horizontal="left"/>
    </xf>
    <xf numFmtId="0" fontId="54" fillId="39" borderId="22" xfId="0" applyFont="1" applyFill="1" applyBorder="1" applyAlignment="1">
      <alignment horizontal="left"/>
    </xf>
    <xf numFmtId="37" fontId="54" fillId="0" borderId="22" xfId="0" applyNumberFormat="1" applyFont="1" applyBorder="1" applyAlignment="1">
      <alignment horizontal="left"/>
    </xf>
    <xf numFmtId="49" fontId="7" fillId="7" borderId="1" xfId="0" applyNumberFormat="1" applyFont="1" applyFill="1" applyBorder="1" applyAlignment="1" applyProtection="1">
      <alignment horizontal="left" vertical="center" wrapText="1"/>
    </xf>
    <xf numFmtId="0" fontId="71" fillId="0" borderId="22" xfId="0" applyFont="1" applyBorder="1" applyAlignment="1">
      <alignment horizontal="left"/>
    </xf>
    <xf numFmtId="10" fontId="54" fillId="0" borderId="22" xfId="0" applyNumberFormat="1" applyFont="1" applyBorder="1" applyAlignment="1">
      <alignment horizontal="left"/>
    </xf>
    <xf numFmtId="43" fontId="54" fillId="0" borderId="22" xfId="0" applyNumberFormat="1" applyFont="1" applyBorder="1" applyAlignment="1">
      <alignment horizontal="left"/>
    </xf>
    <xf numFmtId="37" fontId="72" fillId="0" borderId="0" xfId="0" applyNumberFormat="1" applyFont="1" applyAlignment="1">
      <alignment vertical="top"/>
    </xf>
    <xf numFmtId="37" fontId="9" fillId="0" borderId="1" xfId="0" applyNumberFormat="1" applyFont="1" applyBorder="1" applyAlignment="1">
      <alignment vertical="center"/>
    </xf>
    <xf numFmtId="0" fontId="7" fillId="3" borderId="0" xfId="0" applyFont="1" applyFill="1" applyBorder="1" applyAlignment="1">
      <alignment vertical="center"/>
    </xf>
    <xf numFmtId="0" fontId="7" fillId="0" borderId="0" xfId="0" applyFont="1" applyFill="1" applyBorder="1" applyAlignment="1">
      <alignment vertical="center"/>
    </xf>
    <xf numFmtId="164" fontId="9" fillId="3" borderId="0" xfId="1" applyNumberFormat="1" applyFont="1" applyFill="1" applyBorder="1" applyProtection="1">
      <protection locked="0"/>
    </xf>
    <xf numFmtId="9" fontId="9" fillId="0" borderId="0" xfId="0" applyNumberFormat="1" applyFont="1" applyFill="1"/>
    <xf numFmtId="0" fontId="9" fillId="0" borderId="0" xfId="0" applyFont="1" applyFill="1"/>
    <xf numFmtId="9" fontId="7" fillId="4" borderId="0" xfId="0" applyNumberFormat="1" applyFont="1" applyFill="1"/>
    <xf numFmtId="0" fontId="7" fillId="4" borderId="0" xfId="0" applyFont="1" applyFill="1"/>
    <xf numFmtId="10" fontId="24" fillId="0" borderId="1" xfId="0" applyNumberFormat="1" applyFont="1" applyFill="1" applyBorder="1" applyAlignment="1">
      <alignment vertical="center"/>
    </xf>
    <xf numFmtId="0" fontId="59" fillId="0" borderId="0" xfId="0" applyFont="1" applyAlignment="1">
      <alignment vertical="top"/>
    </xf>
    <xf numFmtId="164" fontId="9" fillId="0" borderId="1" xfId="1" applyNumberFormat="1" applyFont="1" applyFill="1" applyBorder="1" applyAlignment="1">
      <alignment horizontal="center" vertical="center" wrapText="1"/>
      <protection locked="0"/>
    </xf>
    <xf numFmtId="0" fontId="28" fillId="0" borderId="0" xfId="0" applyFont="1" applyBorder="1"/>
    <xf numFmtId="0" fontId="17" fillId="3" borderId="0" xfId="0" applyFont="1" applyFill="1" applyAlignment="1">
      <alignment vertical="center"/>
    </xf>
    <xf numFmtId="0" fontId="8" fillId="3" borderId="0" xfId="0" applyFont="1" applyFill="1" applyAlignment="1">
      <alignment horizontal="left" vertical="center" wrapText="1"/>
    </xf>
    <xf numFmtId="0" fontId="19" fillId="2" borderId="23" xfId="0" applyFont="1" applyFill="1" applyBorder="1" applyAlignment="1">
      <alignment horizontal="center" vertical="center" wrapText="1"/>
    </xf>
    <xf numFmtId="0" fontId="7" fillId="2" borderId="23" xfId="0" applyNumberFormat="1" applyFont="1" applyFill="1" applyBorder="1" applyAlignment="1" applyProtection="1">
      <alignment horizontal="center" vertical="center" wrapText="1"/>
    </xf>
    <xf numFmtId="0" fontId="28" fillId="0" borderId="0" xfId="0" applyFont="1"/>
    <xf numFmtId="0" fontId="19" fillId="3" borderId="23" xfId="0" applyFont="1" applyFill="1" applyBorder="1" applyAlignment="1">
      <alignment vertical="center" wrapText="1"/>
    </xf>
    <xf numFmtId="49" fontId="19" fillId="3" borderId="23" xfId="0" applyNumberFormat="1" applyFont="1" applyFill="1" applyBorder="1" applyAlignment="1">
      <alignment horizontal="center" vertical="center"/>
    </xf>
    <xf numFmtId="0" fontId="19" fillId="3" borderId="23" xfId="0" applyFont="1" applyFill="1" applyBorder="1" applyAlignment="1">
      <alignment vertical="center"/>
    </xf>
    <xf numFmtId="164" fontId="7" fillId="0" borderId="24" xfId="0" applyNumberFormat="1" applyFont="1" applyFill="1" applyBorder="1" applyAlignment="1" applyProtection="1">
      <alignment horizontal="right" vertical="center" wrapText="1"/>
      <protection locked="0"/>
    </xf>
    <xf numFmtId="49" fontId="76" fillId="0" borderId="0" xfId="0" applyNumberFormat="1" applyFont="1" applyBorder="1" applyAlignment="1">
      <alignment horizontal="center" vertical="center"/>
    </xf>
    <xf numFmtId="0" fontId="76" fillId="0" borderId="0" xfId="0" applyFont="1" applyBorder="1"/>
    <xf numFmtId="0" fontId="76" fillId="0" borderId="0" xfId="0" applyFont="1"/>
    <xf numFmtId="0" fontId="17" fillId="3" borderId="23" xfId="0" applyFont="1" applyFill="1" applyBorder="1" applyAlignment="1">
      <alignment vertical="center" wrapText="1"/>
    </xf>
    <xf numFmtId="49" fontId="17" fillId="3" borderId="23" xfId="0" applyNumberFormat="1" applyFont="1" applyFill="1" applyBorder="1" applyAlignment="1">
      <alignment horizontal="center" vertical="center"/>
    </xf>
    <xf numFmtId="0" fontId="17" fillId="3" borderId="23" xfId="0" applyFont="1" applyFill="1" applyBorder="1" applyAlignment="1">
      <alignment vertical="center"/>
    </xf>
    <xf numFmtId="164" fontId="17" fillId="0" borderId="24" xfId="0" applyNumberFormat="1" applyFont="1" applyFill="1" applyBorder="1" applyAlignment="1" applyProtection="1">
      <alignment horizontal="right" vertical="center" wrapText="1"/>
      <protection locked="0"/>
    </xf>
    <xf numFmtId="164" fontId="9" fillId="0" borderId="24" xfId="0" applyNumberFormat="1" applyFont="1" applyFill="1" applyBorder="1" applyAlignment="1" applyProtection="1">
      <alignment horizontal="right" vertical="center" wrapText="1"/>
      <protection locked="0"/>
    </xf>
    <xf numFmtId="49" fontId="28" fillId="0" borderId="0" xfId="0" applyNumberFormat="1" applyFont="1" applyBorder="1" applyAlignment="1">
      <alignment horizontal="center" vertical="center"/>
    </xf>
    <xf numFmtId="164" fontId="17" fillId="3" borderId="23" xfId="0" applyNumberFormat="1" applyFont="1" applyFill="1" applyBorder="1" applyAlignment="1">
      <alignment horizontal="right" vertical="center" wrapText="1"/>
    </xf>
    <xf numFmtId="0" fontId="17" fillId="3" borderId="23" xfId="0" applyFont="1" applyFill="1" applyBorder="1" applyAlignment="1">
      <alignment horizontal="left" vertical="center" wrapText="1"/>
    </xf>
    <xf numFmtId="0" fontId="17" fillId="3" borderId="23" xfId="0" quotePrefix="1" applyFont="1" applyFill="1" applyBorder="1" applyAlignment="1">
      <alignment vertical="center" wrapText="1"/>
    </xf>
    <xf numFmtId="0" fontId="20" fillId="3" borderId="23" xfId="0" applyFont="1" applyFill="1" applyBorder="1" applyAlignment="1">
      <alignment vertical="center" wrapText="1"/>
    </xf>
    <xf numFmtId="49" fontId="20" fillId="3" borderId="23" xfId="0" applyNumberFormat="1" applyFont="1" applyFill="1" applyBorder="1" applyAlignment="1">
      <alignment horizontal="center" vertical="center"/>
    </xf>
    <xf numFmtId="0" fontId="6" fillId="3" borderId="23" xfId="0" applyFont="1" applyFill="1" applyBorder="1" applyAlignment="1">
      <alignment vertical="center" wrapText="1"/>
    </xf>
    <xf numFmtId="0" fontId="19" fillId="3" borderId="0" xfId="0" applyFont="1" applyFill="1" applyAlignment="1">
      <alignment vertical="center"/>
    </xf>
    <xf numFmtId="0" fontId="17" fillId="3" borderId="0" xfId="0" applyFont="1" applyFill="1" applyAlignment="1">
      <alignment vertical="center"/>
    </xf>
    <xf numFmtId="0" fontId="19" fillId="3" borderId="0" xfId="0" applyFont="1" applyFill="1" applyBorder="1" applyAlignment="1">
      <alignment horizontal="left" vertical="center"/>
    </xf>
    <xf numFmtId="0" fontId="17" fillId="3" borderId="0" xfId="0" applyFont="1" applyFill="1" applyAlignment="1">
      <alignment horizontal="center" vertical="center"/>
    </xf>
    <xf numFmtId="0" fontId="70" fillId="0" borderId="22" xfId="0" applyFont="1" applyBorder="1" applyAlignment="1">
      <alignment horizontal="left"/>
    </xf>
    <xf numFmtId="164" fontId="76" fillId="0" borderId="0" xfId="0" applyNumberFormat="1" applyFont="1" applyBorder="1"/>
    <xf numFmtId="0" fontId="54" fillId="0" borderId="0" xfId="0" applyFont="1" applyAlignment="1">
      <alignment horizontal="left"/>
    </xf>
    <xf numFmtId="41" fontId="54" fillId="0" borderId="22" xfId="0" applyNumberFormat="1" applyFont="1" applyBorder="1" applyAlignment="1">
      <alignment horizontal="left"/>
    </xf>
    <xf numFmtId="3" fontId="54" fillId="0" borderId="22" xfId="0" applyNumberFormat="1" applyFont="1" applyBorder="1" applyAlignment="1">
      <alignment horizontal="left"/>
    </xf>
    <xf numFmtId="0" fontId="2" fillId="0" borderId="0" xfId="0" applyFont="1"/>
    <xf numFmtId="0" fontId="77" fillId="4" borderId="0" xfId="0" applyFont="1" applyFill="1"/>
    <xf numFmtId="0" fontId="8" fillId="3" borderId="0" xfId="0" applyFont="1" applyFill="1" applyAlignment="1">
      <alignment horizontal="left" vertical="top" wrapText="1"/>
    </xf>
    <xf numFmtId="0" fontId="18" fillId="3" borderId="0" xfId="0" applyFont="1" applyFill="1" applyAlignment="1">
      <alignment horizontal="left" vertical="top" wrapText="1"/>
    </xf>
    <xf numFmtId="0" fontId="18" fillId="3" borderId="0" xfId="0" applyFont="1" applyFill="1" applyAlignment="1">
      <alignment vertical="top" wrapText="1"/>
    </xf>
    <xf numFmtId="0" fontId="22" fillId="3" borderId="0" xfId="0" applyFont="1" applyFill="1" applyAlignment="1">
      <alignment vertical="top" wrapText="1"/>
    </xf>
    <xf numFmtId="0" fontId="22" fillId="3" borderId="0" xfId="0" applyFont="1" applyFill="1" applyAlignment="1">
      <alignment vertical="top" wrapText="1"/>
    </xf>
    <xf numFmtId="0" fontId="9" fillId="3" borderId="0" xfId="0" applyFont="1" applyFill="1" applyAlignment="1">
      <alignment vertical="top" wrapText="1"/>
    </xf>
    <xf numFmtId="0" fontId="18" fillId="3" borderId="0" xfId="0" applyFont="1" applyFill="1" applyAlignment="1">
      <alignment vertical="top"/>
    </xf>
    <xf numFmtId="0" fontId="17" fillId="3" borderId="0" xfId="0" applyFont="1" applyFill="1" applyAlignment="1">
      <alignment horizontal="left" vertical="top" wrapText="1"/>
    </xf>
    <xf numFmtId="14" fontId="18" fillId="3" borderId="0" xfId="0" applyNumberFormat="1" applyFont="1" applyFill="1" applyAlignment="1">
      <alignment vertical="top" wrapText="1"/>
    </xf>
    <xf numFmtId="15" fontId="9" fillId="3" borderId="0" xfId="0" applyNumberFormat="1" applyFont="1" applyFill="1" applyAlignment="1">
      <alignment horizontal="left"/>
    </xf>
    <xf numFmtId="179" fontId="18" fillId="3" borderId="0" xfId="0" applyNumberFormat="1" applyFont="1" applyFill="1" applyAlignment="1">
      <alignment vertical="top" wrapText="1"/>
    </xf>
    <xf numFmtId="0" fontId="9" fillId="3" borderId="0" xfId="0" applyFont="1" applyFill="1" applyAlignment="1">
      <alignment horizontal="left" vertical="top"/>
    </xf>
    <xf numFmtId="15" fontId="9" fillId="3" borderId="0" xfId="0" applyNumberFormat="1" applyFont="1" applyFill="1" applyAlignment="1">
      <alignment horizontal="left"/>
    </xf>
    <xf numFmtId="0" fontId="7" fillId="3" borderId="0" xfId="0" applyFont="1" applyFill="1" applyAlignment="1">
      <alignment horizontal="center" vertical="center"/>
    </xf>
    <xf numFmtId="0" fontId="7" fillId="3" borderId="0" xfId="0" applyFont="1" applyFill="1" applyAlignment="1">
      <alignment horizontal="left" vertical="top"/>
    </xf>
    <xf numFmtId="0" fontId="19" fillId="3" borderId="0" xfId="0" applyFont="1" applyFill="1" applyAlignment="1">
      <alignment horizontal="center" vertical="center"/>
    </xf>
    <xf numFmtId="49" fontId="19" fillId="2" borderId="4" xfId="0" applyNumberFormat="1" applyFont="1" applyFill="1" applyBorder="1" applyAlignment="1">
      <alignment horizontal="center" vertical="center" wrapText="1"/>
    </xf>
    <xf numFmtId="49" fontId="19" fillId="2" borderId="23" xfId="0" applyNumberFormat="1" applyFont="1" applyFill="1" applyBorder="1" applyAlignment="1" applyProtection="1">
      <alignment horizontal="center" vertical="center" wrapText="1"/>
    </xf>
    <xf numFmtId="49" fontId="19" fillId="2" borderId="4" xfId="0" applyNumberFormat="1" applyFont="1" applyFill="1" applyBorder="1" applyAlignment="1" applyProtection="1">
      <alignment horizontal="center" vertical="center" wrapText="1"/>
    </xf>
    <xf numFmtId="0" fontId="9" fillId="0" borderId="23" xfId="0" applyFont="1" applyBorder="1" applyAlignment="1">
      <alignment horizontal="center" vertical="center" wrapText="1"/>
    </xf>
    <xf numFmtId="0" fontId="9" fillId="0" borderId="23" xfId="0" applyFont="1" applyBorder="1" applyAlignment="1">
      <alignment horizontal="justify" vertical="center" wrapText="1"/>
    </xf>
    <xf numFmtId="164" fontId="9" fillId="0" borderId="23" xfId="0" applyNumberFormat="1" applyFont="1" applyBorder="1" applyAlignment="1" applyProtection="1">
      <alignment horizontal="justify" vertical="center" wrapText="1"/>
    </xf>
    <xf numFmtId="10" fontId="9" fillId="0" borderId="23" xfId="0" applyNumberFormat="1" applyFont="1" applyBorder="1" applyAlignment="1" applyProtection="1">
      <alignment horizontal="right" vertical="center" wrapText="1"/>
    </xf>
    <xf numFmtId="0" fontId="19" fillId="0" borderId="23" xfId="0" applyFont="1" applyBorder="1" applyAlignment="1">
      <alignment horizontal="justify" vertical="center" wrapText="1"/>
    </xf>
    <xf numFmtId="164" fontId="19" fillId="0" borderId="23" xfId="0" applyNumberFormat="1" applyFont="1" applyBorder="1" applyAlignment="1" applyProtection="1">
      <alignment horizontal="right" vertical="center" wrapText="1"/>
    </xf>
    <xf numFmtId="0" fontId="19" fillId="0" borderId="23" xfId="0" applyFont="1" applyBorder="1" applyAlignment="1" applyProtection="1">
      <alignment horizontal="right" vertical="center" wrapText="1"/>
    </xf>
    <xf numFmtId="164" fontId="19" fillId="0" borderId="23" xfId="0" applyNumberFormat="1" applyFont="1" applyBorder="1" applyAlignment="1" applyProtection="1">
      <alignment horizontal="justify" vertical="center" wrapText="1"/>
    </xf>
    <xf numFmtId="0" fontId="19" fillId="0" borderId="0" xfId="0" applyFont="1" applyBorder="1" applyAlignment="1">
      <alignment horizontal="justify" vertical="center" wrapText="1"/>
    </xf>
    <xf numFmtId="164" fontId="19" fillId="0" borderId="0" xfId="0" applyNumberFormat="1" applyFont="1" applyBorder="1" applyAlignment="1" applyProtection="1">
      <alignment horizontal="right" vertical="center" wrapText="1"/>
    </xf>
    <xf numFmtId="9" fontId="19" fillId="0" borderId="0" xfId="0" applyNumberFormat="1" applyFont="1" applyBorder="1" applyAlignment="1" applyProtection="1">
      <alignment horizontal="right" vertical="center" wrapText="1"/>
    </xf>
    <xf numFmtId="0" fontId="19" fillId="0" borderId="0" xfId="0" applyFont="1" applyBorder="1" applyAlignment="1" applyProtection="1">
      <alignment horizontal="right" vertical="center" wrapText="1"/>
    </xf>
    <xf numFmtId="164" fontId="19" fillId="0" borderId="0" xfId="0" applyNumberFormat="1" applyFont="1" applyBorder="1" applyAlignment="1" applyProtection="1">
      <alignment horizontal="justify" vertical="center" wrapText="1"/>
    </xf>
    <xf numFmtId="0" fontId="7" fillId="3" borderId="0" xfId="0" applyFont="1" applyFill="1" applyAlignment="1">
      <alignment vertical="center"/>
    </xf>
    <xf numFmtId="0" fontId="7" fillId="3" borderId="0" xfId="0" applyFont="1" applyFill="1" applyBorder="1" applyAlignment="1">
      <alignment vertical="center" wrapText="1"/>
    </xf>
    <xf numFmtId="2" fontId="7" fillId="3" borderId="0" xfId="0" applyNumberFormat="1" applyFont="1" applyFill="1" applyAlignment="1">
      <alignment horizontal="right" vertical="center" wrapText="1"/>
    </xf>
    <xf numFmtId="2" fontId="9" fillId="3" borderId="0" xfId="0" applyNumberFormat="1" applyFont="1" applyFill="1" applyAlignment="1">
      <alignment vertical="center"/>
    </xf>
    <xf numFmtId="164" fontId="7" fillId="3" borderId="0" xfId="0" applyNumberFormat="1" applyFont="1" applyFill="1" applyAlignment="1">
      <alignment horizontal="right" vertical="center"/>
    </xf>
    <xf numFmtId="2" fontId="9" fillId="3" borderId="0" xfId="0" applyNumberFormat="1" applyFont="1" applyFill="1" applyAlignment="1">
      <alignment horizontal="right" vertical="center"/>
    </xf>
    <xf numFmtId="164" fontId="9" fillId="3" borderId="0" xfId="0" applyNumberFormat="1" applyFont="1" applyFill="1" applyAlignment="1">
      <alignment horizontal="right" vertical="center"/>
    </xf>
    <xf numFmtId="2" fontId="7" fillId="3" borderId="0" xfId="0" applyNumberFormat="1" applyFont="1" applyFill="1" applyAlignment="1">
      <alignment vertical="center"/>
    </xf>
    <xf numFmtId="0" fontId="7" fillId="3" borderId="0" xfId="0" applyFont="1" applyFill="1" applyAlignment="1">
      <alignment horizontal="left" vertical="center"/>
    </xf>
    <xf numFmtId="164" fontId="7" fillId="3" borderId="0" xfId="0" applyNumberFormat="1" applyFont="1" applyFill="1" applyBorder="1" applyAlignment="1">
      <alignment horizontal="right" vertical="center"/>
    </xf>
    <xf numFmtId="2" fontId="9" fillId="3" borderId="0" xfId="0" applyNumberFormat="1" applyFont="1" applyFill="1" applyBorder="1" applyAlignment="1">
      <alignment horizontal="right" vertical="center"/>
    </xf>
    <xf numFmtId="0" fontId="17" fillId="3" borderId="0" xfId="0" applyFont="1" applyFill="1" applyBorder="1"/>
    <xf numFmtId="2" fontId="9" fillId="3" borderId="0" xfId="0" applyNumberFormat="1" applyFont="1" applyFill="1" applyBorder="1" applyAlignment="1">
      <alignment vertical="center"/>
    </xf>
    <xf numFmtId="0" fontId="17" fillId="3" borderId="0" xfId="0" applyFont="1" applyFill="1" applyAlignment="1">
      <alignment vertical="center"/>
    </xf>
    <xf numFmtId="2" fontId="61" fillId="3" borderId="0" xfId="0" applyNumberFormat="1" applyFont="1" applyFill="1" applyBorder="1" applyAlignment="1">
      <alignment horizontal="center" vertical="center" wrapText="1"/>
    </xf>
    <xf numFmtId="0" fontId="17" fillId="3" borderId="0" xfId="0" applyFont="1" applyFill="1" applyBorder="1" applyAlignment="1">
      <alignment horizontal="right" vertical="center"/>
    </xf>
    <xf numFmtId="0" fontId="19" fillId="3" borderId="0" xfId="0" applyFont="1" applyFill="1" applyBorder="1"/>
    <xf numFmtId="0" fontId="17" fillId="3" borderId="0" xfId="0" applyFont="1" applyFill="1" applyBorder="1"/>
    <xf numFmtId="164" fontId="17" fillId="3" borderId="0" xfId="0" applyNumberFormat="1" applyFont="1" applyFill="1" applyBorder="1" applyProtection="1">
      <protection locked="0"/>
    </xf>
    <xf numFmtId="0" fontId="0" fillId="3" borderId="0" xfId="0" applyFill="1" applyBorder="1"/>
    <xf numFmtId="164" fontId="19" fillId="3" borderId="0" xfId="0" applyNumberFormat="1" applyFont="1" applyFill="1" applyProtection="1">
      <protection locked="0"/>
    </xf>
    <xf numFmtId="0" fontId="0" fillId="3" borderId="0" xfId="0" applyFill="1"/>
    <xf numFmtId="164" fontId="17" fillId="3" borderId="0" xfId="0" applyNumberFormat="1" applyFont="1" applyFill="1" applyProtection="1">
      <protection locked="0"/>
    </xf>
    <xf numFmtId="0" fontId="52" fillId="3" borderId="0" xfId="0" applyFont="1" applyFill="1" applyAlignment="1">
      <alignment horizontal="center"/>
    </xf>
    <xf numFmtId="164" fontId="7" fillId="3" borderId="0" xfId="1" applyNumberFormat="1" applyFont="1" applyFill="1" applyAlignment="1" applyProtection="1">
      <alignment horizontal="center"/>
      <protection locked="0"/>
    </xf>
    <xf numFmtId="0" fontId="7" fillId="3" borderId="0" xfId="0" applyFont="1" applyFill="1" applyAlignment="1">
      <alignment horizontal="left"/>
    </xf>
    <xf numFmtId="0" fontId="5" fillId="3" borderId="0" xfId="0" applyFont="1" applyFill="1" applyAlignment="1">
      <alignment horizontal="center" vertical="center" wrapText="1"/>
    </xf>
    <xf numFmtId="0" fontId="2" fillId="0" borderId="0" xfId="0" applyFont="1" applyFill="1"/>
    <xf numFmtId="0" fontId="77" fillId="0" borderId="0" xfId="0" applyFont="1" applyFill="1"/>
    <xf numFmtId="15" fontId="9" fillId="3" borderId="0" xfId="0" applyNumberFormat="1" applyFont="1" applyFill="1" applyAlignment="1">
      <alignment horizontal="left" vertical="top"/>
    </xf>
    <xf numFmtId="0" fontId="78" fillId="0" borderId="0" xfId="0" applyFont="1" applyFill="1" applyBorder="1" applyAlignment="1">
      <alignment vertical="top"/>
    </xf>
    <xf numFmtId="164" fontId="79" fillId="2" borderId="23" xfId="0" applyNumberFormat="1" applyFont="1" applyFill="1" applyBorder="1" applyAlignment="1" applyProtection="1">
      <alignment horizontal="center" vertical="center" wrapText="1"/>
    </xf>
    <xf numFmtId="0" fontId="80" fillId="3" borderId="0" xfId="0" applyFont="1" applyFill="1" applyBorder="1" applyAlignment="1">
      <alignment vertical="center"/>
    </xf>
    <xf numFmtId="49" fontId="7" fillId="8" borderId="25" xfId="0" applyNumberFormat="1" applyFont="1" applyFill="1" applyBorder="1" applyAlignment="1" applyProtection="1">
      <alignment vertical="center" wrapText="1"/>
    </xf>
    <xf numFmtId="49" fontId="7" fillId="8" borderId="25" xfId="0" applyNumberFormat="1" applyFont="1" applyFill="1" applyBorder="1" applyAlignment="1" applyProtection="1">
      <alignment horizontal="center" vertical="center" wrapText="1"/>
    </xf>
    <xf numFmtId="164" fontId="12" fillId="7" borderId="1" xfId="0" applyNumberFormat="1" applyFont="1" applyFill="1" applyBorder="1" applyAlignment="1" applyProtection="1">
      <alignment horizontal="left" vertical="center" wrapText="1"/>
    </xf>
    <xf numFmtId="10" fontId="12" fillId="7" borderId="1" xfId="3" applyNumberFormat="1" applyFont="1" applyFill="1" applyBorder="1" applyAlignment="1">
      <alignment horizontal="right" vertical="center" wrapText="1"/>
      <protection locked="0"/>
    </xf>
    <xf numFmtId="0" fontId="61" fillId="2" borderId="1" xfId="0" applyFont="1" applyFill="1" applyBorder="1" applyAlignment="1">
      <alignment horizontal="left" vertical="top"/>
    </xf>
    <xf numFmtId="0" fontId="61" fillId="2" borderId="1" xfId="0" applyFont="1" applyFill="1" applyBorder="1" applyAlignment="1">
      <alignment horizontal="center" vertical="top"/>
    </xf>
    <xf numFmtId="0" fontId="7" fillId="2" borderId="0" xfId="0" applyFont="1" applyFill="1" applyAlignment="1">
      <alignment horizontal="left" vertical="top" wrapText="1"/>
    </xf>
    <xf numFmtId="0" fontId="9" fillId="2" borderId="0" xfId="0" applyFont="1" applyFill="1" applyAlignment="1">
      <alignment horizontal="left" vertical="top" wrapText="1"/>
    </xf>
    <xf numFmtId="0" fontId="9" fillId="2" borderId="0" xfId="0" applyFont="1" applyFill="1" applyAlignment="1">
      <alignment horizontal="left" vertical="top"/>
    </xf>
    <xf numFmtId="15" fontId="9" fillId="2" borderId="0" xfId="0" applyNumberFormat="1" applyFont="1" applyFill="1" applyAlignment="1">
      <alignment horizontal="left" vertical="top"/>
    </xf>
    <xf numFmtId="0" fontId="5" fillId="3" borderId="0" xfId="0" applyFont="1" applyFill="1" applyAlignment="1">
      <alignment horizontal="center"/>
    </xf>
    <xf numFmtId="15" fontId="9" fillId="3" borderId="0" xfId="0" applyNumberFormat="1" applyFont="1" applyFill="1" applyAlignment="1">
      <alignment horizontal="left"/>
    </xf>
    <xf numFmtId="0" fontId="64" fillId="3" borderId="0" xfId="0" applyFont="1" applyFill="1" applyAlignment="1">
      <alignment horizontal="right" vertical="center" wrapText="1"/>
    </xf>
    <xf numFmtId="0" fontId="29" fillId="3" borderId="0" xfId="0" applyFont="1" applyFill="1" applyAlignment="1">
      <alignment horizontal="right" vertical="center" wrapText="1"/>
    </xf>
    <xf numFmtId="0" fontId="5" fillId="3" borderId="0" xfId="0" applyFont="1" applyFill="1" applyAlignment="1">
      <alignment horizontal="center" vertical="center" wrapText="1"/>
    </xf>
    <xf numFmtId="0" fontId="6" fillId="3" borderId="0" xfId="0" applyFont="1" applyFill="1" applyAlignment="1">
      <alignment horizontal="center" vertical="center"/>
    </xf>
    <xf numFmtId="0" fontId="18" fillId="3" borderId="0" xfId="0" applyFont="1" applyFill="1" applyAlignment="1">
      <alignment horizontal="left" vertical="center" wrapText="1"/>
    </xf>
    <xf numFmtId="0" fontId="9" fillId="3" borderId="0" xfId="0" applyFont="1" applyFill="1" applyAlignment="1">
      <alignment horizontal="left" vertical="center" wrapText="1"/>
    </xf>
    <xf numFmtId="0" fontId="9" fillId="3" borderId="0" xfId="0" applyFont="1" applyFill="1" applyAlignment="1">
      <alignment horizontal="left" vertical="center"/>
    </xf>
    <xf numFmtId="0" fontId="18" fillId="3" borderId="0" xfId="0" applyFont="1" applyFill="1" applyAlignment="1">
      <alignment vertical="top" wrapText="1"/>
    </xf>
    <xf numFmtId="0" fontId="3" fillId="3" borderId="0" xfId="0" applyFont="1" applyFill="1" applyAlignment="1">
      <alignment horizontal="right" vertical="center" wrapText="1"/>
    </xf>
    <xf numFmtId="0" fontId="4" fillId="3" borderId="0" xfId="0" applyFont="1" applyFill="1" applyAlignment="1">
      <alignment horizontal="right" vertical="center" wrapText="1"/>
    </xf>
    <xf numFmtId="0" fontId="7" fillId="3" borderId="0" xfId="0" applyFont="1" applyFill="1" applyAlignment="1">
      <alignment horizontal="left"/>
    </xf>
    <xf numFmtId="0" fontId="22" fillId="3" borderId="0" xfId="0" applyFont="1" applyFill="1" applyAlignment="1">
      <alignment vertical="top" wrapText="1"/>
    </xf>
    <xf numFmtId="0" fontId="17" fillId="3" borderId="0" xfId="0" applyFont="1" applyFill="1" applyAlignment="1">
      <alignment horizontal="left" vertical="center" wrapText="1"/>
    </xf>
    <xf numFmtId="0" fontId="73" fillId="3" borderId="0" xfId="0" applyFont="1" applyFill="1" applyAlignment="1">
      <alignment horizontal="right" vertical="center" wrapText="1"/>
    </xf>
    <xf numFmtId="0" fontId="74" fillId="3" borderId="0" xfId="0" applyFont="1" applyFill="1" applyAlignment="1">
      <alignment horizontal="right" vertical="center" wrapText="1"/>
    </xf>
    <xf numFmtId="0" fontId="75" fillId="3" borderId="0" xfId="0" applyFont="1" applyFill="1" applyAlignment="1">
      <alignment horizontal="center" vertical="center" wrapText="1"/>
    </xf>
    <xf numFmtId="0" fontId="20" fillId="3" borderId="0" xfId="0" applyFont="1" applyFill="1" applyAlignment="1">
      <alignment horizontal="center" vertical="center" wrapText="1"/>
    </xf>
    <xf numFmtId="0" fontId="20" fillId="3" borderId="0" xfId="0" applyFont="1" applyFill="1" applyAlignment="1">
      <alignment horizontal="center" vertical="center"/>
    </xf>
    <xf numFmtId="0" fontId="8" fillId="3" borderId="0" xfId="0" applyFont="1" applyFill="1" applyAlignment="1">
      <alignment horizontal="left" vertical="center" wrapText="1"/>
    </xf>
    <xf numFmtId="0" fontId="17" fillId="3" borderId="0" xfId="0" applyFont="1" applyFill="1" applyAlignment="1">
      <alignment horizontal="center" vertical="center"/>
    </xf>
    <xf numFmtId="178" fontId="17" fillId="3" borderId="0" xfId="0" applyNumberFormat="1" applyFont="1" applyFill="1" applyAlignment="1">
      <alignment horizontal="left" vertical="center" wrapText="1"/>
    </xf>
    <xf numFmtId="0" fontId="19" fillId="3" borderId="0" xfId="0" applyFont="1" applyFill="1" applyAlignment="1">
      <alignment horizontal="left" vertical="center"/>
    </xf>
    <xf numFmtId="0" fontId="19" fillId="3" borderId="0" xfId="0" applyFont="1" applyFill="1" applyBorder="1" applyAlignment="1">
      <alignment horizontal="left" vertical="center"/>
    </xf>
    <xf numFmtId="0" fontId="9" fillId="3" borderId="0" xfId="0" applyFont="1" applyFill="1" applyAlignment="1">
      <alignment horizontal="left" vertical="top"/>
    </xf>
    <xf numFmtId="0" fontId="8" fillId="3" borderId="0" xfId="0" applyFont="1" applyFill="1" applyAlignment="1">
      <alignment horizontal="left" vertical="top" wrapText="1"/>
    </xf>
    <xf numFmtId="0" fontId="10" fillId="3" borderId="0" xfId="0" applyFont="1" applyFill="1" applyAlignment="1">
      <alignment horizontal="left" vertical="top" wrapText="1"/>
    </xf>
    <xf numFmtId="0" fontId="18" fillId="3" borderId="0" xfId="0" applyFont="1" applyFill="1" applyAlignment="1">
      <alignment horizontal="left" vertical="top" wrapText="1"/>
    </xf>
    <xf numFmtId="0" fontId="9" fillId="3" borderId="0" xfId="0" applyFont="1" applyFill="1" applyAlignment="1">
      <alignment horizontal="left" vertical="top" wrapText="1"/>
    </xf>
    <xf numFmtId="0" fontId="17" fillId="3" borderId="0" xfId="0" applyFont="1" applyFill="1" applyAlignment="1">
      <alignment horizontal="left" vertical="top" wrapText="1"/>
    </xf>
    <xf numFmtId="0" fontId="25" fillId="3" borderId="0" xfId="0" applyFont="1" applyFill="1" applyAlignment="1">
      <alignment horizontal="right" vertical="center" wrapText="1"/>
    </xf>
    <xf numFmtId="0" fontId="4" fillId="3" borderId="0" xfId="0" applyFont="1" applyFill="1" applyAlignment="1">
      <alignment horizontal="center" vertical="center" wrapText="1"/>
    </xf>
    <xf numFmtId="15" fontId="17" fillId="3" borderId="0" xfId="0" applyNumberFormat="1" applyFont="1" applyFill="1" applyAlignment="1">
      <alignment horizontal="left"/>
    </xf>
    <xf numFmtId="0" fontId="5" fillId="0" borderId="0" xfId="0" applyFont="1" applyFill="1" applyAlignment="1">
      <alignment horizontal="center" vertical="center" wrapText="1"/>
    </xf>
    <xf numFmtId="0" fontId="69" fillId="3" borderId="7" xfId="0" applyNumberFormat="1" applyFont="1" applyFill="1" applyBorder="1" applyAlignment="1" applyProtection="1">
      <alignment horizontal="left" vertical="center" wrapText="1"/>
    </xf>
    <xf numFmtId="0" fontId="17" fillId="3" borderId="0" xfId="0" applyFont="1" applyFill="1" applyAlignment="1">
      <alignment horizontal="left"/>
    </xf>
    <xf numFmtId="0" fontId="19" fillId="8" borderId="3" xfId="0" applyFont="1" applyFill="1" applyBorder="1" applyAlignment="1">
      <alignment horizontal="center" vertical="center" wrapText="1"/>
    </xf>
    <xf numFmtId="0" fontId="19" fillId="8" borderId="4" xfId="0" applyFont="1" applyFill="1" applyBorder="1" applyAlignment="1">
      <alignment horizontal="center" vertical="center" wrapText="1"/>
    </xf>
    <xf numFmtId="0" fontId="12" fillId="8" borderId="3" xfId="0" applyNumberFormat="1" applyFont="1" applyFill="1" applyBorder="1" applyAlignment="1" applyProtection="1">
      <alignment horizontal="center" vertical="center" wrapText="1"/>
    </xf>
    <xf numFmtId="0" fontId="12" fillId="8" borderId="4" xfId="0" applyNumberFormat="1" applyFont="1" applyFill="1" applyBorder="1" applyAlignment="1" applyProtection="1">
      <alignment horizontal="center" vertical="center" wrapText="1"/>
    </xf>
    <xf numFmtId="0" fontId="19" fillId="8" borderId="12" xfId="0" applyFont="1" applyFill="1" applyBorder="1" applyAlignment="1">
      <alignment horizontal="center" vertical="center" wrapText="1"/>
    </xf>
    <xf numFmtId="0" fontId="19" fillId="8" borderId="13" xfId="0" applyFont="1" applyFill="1" applyBorder="1" applyAlignment="1">
      <alignment horizontal="center" vertical="center" wrapText="1"/>
    </xf>
    <xf numFmtId="0" fontId="22" fillId="3" borderId="0" xfId="0" applyFont="1" applyFill="1" applyAlignment="1">
      <alignment horizontal="left" vertical="center" wrapText="1"/>
    </xf>
    <xf numFmtId="0" fontId="7" fillId="3" borderId="0" xfId="0" applyFont="1" applyFill="1" applyAlignment="1">
      <alignment horizontal="left" vertical="center"/>
    </xf>
    <xf numFmtId="0" fontId="9" fillId="3" borderId="1" xfId="0" applyFont="1" applyFill="1" applyBorder="1" applyAlignment="1">
      <alignment horizontal="center" vertical="center"/>
    </xf>
    <xf numFmtId="0" fontId="70" fillId="39" borderId="22" xfId="0" applyFont="1" applyFill="1" applyBorder="1" applyAlignment="1">
      <alignment horizontal="center" vertical="justify"/>
    </xf>
    <xf numFmtId="0" fontId="70" fillId="0" borderId="22" xfId="0" applyFont="1" applyBorder="1" applyAlignment="1">
      <alignment horizontal="left"/>
    </xf>
    <xf numFmtId="0" fontId="79" fillId="2" borderId="25" xfId="0" applyFont="1" applyFill="1" applyBorder="1" applyAlignment="1">
      <alignment horizontal="center" vertical="center" wrapText="1"/>
    </xf>
    <xf numFmtId="0" fontId="79" fillId="2" borderId="4" xfId="0" applyFont="1" applyFill="1" applyBorder="1" applyAlignment="1">
      <alignment horizontal="center" vertical="center" wrapText="1"/>
    </xf>
    <xf numFmtId="0" fontId="19" fillId="3" borderId="0" xfId="0" applyFont="1" applyFill="1" applyBorder="1" applyAlignment="1">
      <alignment horizontal="center"/>
    </xf>
    <xf numFmtId="164" fontId="79" fillId="2" borderId="25" xfId="0" applyNumberFormat="1" applyFont="1" applyFill="1" applyBorder="1" applyAlignment="1" applyProtection="1">
      <alignment horizontal="center" vertical="center" wrapText="1"/>
    </xf>
    <xf numFmtId="164" fontId="79" fillId="2" borderId="4" xfId="0" applyNumberFormat="1" applyFont="1" applyFill="1" applyBorder="1" applyAlignment="1" applyProtection="1">
      <alignment horizontal="center" vertical="center" wrapText="1"/>
    </xf>
    <xf numFmtId="164" fontId="79" fillId="2" borderId="26" xfId="0" applyNumberFormat="1" applyFont="1" applyFill="1" applyBorder="1" applyAlignment="1" applyProtection="1">
      <alignment horizontal="center" vertical="center" wrapText="1"/>
    </xf>
    <xf numFmtId="164" fontId="79" fillId="2" borderId="27" xfId="0" applyNumberFormat="1" applyFont="1" applyFill="1" applyBorder="1" applyAlignment="1" applyProtection="1">
      <alignment horizontal="center" vertical="center" wrapText="1"/>
    </xf>
    <xf numFmtId="164" fontId="79" fillId="2" borderId="28" xfId="0" applyNumberFormat="1" applyFont="1" applyFill="1" applyBorder="1" applyAlignment="1" applyProtection="1">
      <alignment horizontal="center" vertical="center" wrapText="1"/>
    </xf>
    <xf numFmtId="0" fontId="21" fillId="3" borderId="0" xfId="0" applyFont="1" applyFill="1" applyAlignment="1">
      <alignment horizontal="center" vertical="center" wrapText="1"/>
    </xf>
    <xf numFmtId="0" fontId="6" fillId="3" borderId="0" xfId="0" applyFont="1" applyFill="1" applyAlignment="1">
      <alignment horizontal="center" vertical="center" wrapText="1"/>
    </xf>
    <xf numFmtId="0" fontId="22" fillId="3" borderId="0" xfId="0" applyFont="1" applyFill="1" applyAlignment="1">
      <alignment horizontal="left" vertical="top" wrapText="1"/>
    </xf>
    <xf numFmtId="0" fontId="22" fillId="0" borderId="0" xfId="0" applyFont="1" applyFill="1" applyAlignment="1">
      <alignment horizontal="left" vertical="top" wrapText="1"/>
    </xf>
  </cellXfs>
  <cellStyles count="67">
    <cellStyle name=" 1" xfId="64"/>
    <cellStyle name=" 1 2" xfId="65"/>
    <cellStyle name=" 1 3" xfId="66"/>
    <cellStyle name="20% - Accent1" xfId="21" builtinId="30" customBuiltin="1"/>
    <cellStyle name="20% - Accent2" xfId="25" builtinId="34" customBuiltin="1"/>
    <cellStyle name="20% - Accent3" xfId="29" builtinId="38" customBuiltin="1"/>
    <cellStyle name="20% - Accent4" xfId="33" builtinId="42" customBuiltin="1"/>
    <cellStyle name="20% - Accent5" xfId="37" builtinId="46" customBuiltin="1"/>
    <cellStyle name="20% - Accent6" xfId="41" builtinId="50" customBuiltin="1"/>
    <cellStyle name="40% - Accent1" xfId="22" builtinId="31" customBuiltin="1"/>
    <cellStyle name="40% - Accent2" xfId="26" builtinId="35" customBuiltin="1"/>
    <cellStyle name="40% - Accent3" xfId="30" builtinId="39" customBuiltin="1"/>
    <cellStyle name="40% - Accent4" xfId="34" builtinId="43" customBuiltin="1"/>
    <cellStyle name="40% - Accent5" xfId="38" builtinId="47" customBuiltin="1"/>
    <cellStyle name="40% - Accent6" xfId="42" builtinId="51" customBuiltin="1"/>
    <cellStyle name="60% - Accent1" xfId="23" builtinId="32" customBuiltin="1"/>
    <cellStyle name="60% - Accent2" xfId="27" builtinId="36" customBuiltin="1"/>
    <cellStyle name="60% - Accent3" xfId="31" builtinId="40" customBuiltin="1"/>
    <cellStyle name="60% - Accent4" xfId="35" builtinId="44" customBuiltin="1"/>
    <cellStyle name="60% - Accent5" xfId="39" builtinId="48" customBuiltin="1"/>
    <cellStyle name="60% - Accent6" xfId="43" builtinId="52" customBuiltin="1"/>
    <cellStyle name="Accent1" xfId="20" builtinId="29" customBuiltin="1"/>
    <cellStyle name="Accent2" xfId="24" builtinId="33" customBuiltin="1"/>
    <cellStyle name="Accent3" xfId="28" builtinId="37" customBuiltin="1"/>
    <cellStyle name="Accent4" xfId="32" builtinId="41" customBuiltin="1"/>
    <cellStyle name="Accent5" xfId="36" builtinId="45" customBuiltin="1"/>
    <cellStyle name="Accent6" xfId="40" builtinId="49" customBuiltin="1"/>
    <cellStyle name="AeE­ [0]_INQUIRY ¿µ¾÷AßAø " xfId="44"/>
    <cellStyle name="AeE­_INQUIRY ¿µ¾÷AßAø " xfId="45"/>
    <cellStyle name="AÞ¸¶ [0]_INQUIRY ¿?¾÷AßAø " xfId="46"/>
    <cellStyle name="AÞ¸¶_INQUIRY ¿?¾÷AßAø " xfId="47"/>
    <cellStyle name="Bad" xfId="10" builtinId="27" customBuiltin="1"/>
    <cellStyle name="C?AØ_¿?¾÷CoE² " xfId="48"/>
    <cellStyle name="C￥AØ_¿μ¾÷CoE² " xfId="49"/>
    <cellStyle name="Calculation" xfId="14" builtinId="22" customBuiltin="1"/>
    <cellStyle name="Check Cell" xfId="16" builtinId="23" customBuiltin="1"/>
    <cellStyle name="Comma" xfId="1" builtinId="3"/>
    <cellStyle name="Explanatory Text" xfId="18" builtinId="53" customBuiltin="1"/>
    <cellStyle name="Good" xfId="9" builtinId="26" customBuiltin="1"/>
    <cellStyle name="Heading 1" xfId="5" builtinId="16" customBuiltin="1"/>
    <cellStyle name="Heading 2" xfId="6" builtinId="17" customBuiltin="1"/>
    <cellStyle name="Heading 3" xfId="7" builtinId="18" customBuiltin="1"/>
    <cellStyle name="Heading 4" xfId="8" builtinId="19" customBuiltin="1"/>
    <cellStyle name="Hyperlink" xfId="2" builtinId="8"/>
    <cellStyle name="Input" xfId="12" builtinId="20" customBuiltin="1"/>
    <cellStyle name="Linked Cell" xfId="15" builtinId="24" customBuiltin="1"/>
    <cellStyle name="Milliers [0]_      " xfId="50"/>
    <cellStyle name="Milliers_      " xfId="51"/>
    <cellStyle name="Mon?aire [0]_      " xfId="52"/>
    <cellStyle name="Mon?aire_      " xfId="53"/>
    <cellStyle name="Neutral" xfId="11" builtinId="28" customBuiltin="1"/>
    <cellStyle name="Normal" xfId="0" builtinId="0"/>
    <cellStyle name="Output" xfId="13" builtinId="21" customBuiltin="1"/>
    <cellStyle name="Percent" xfId="3" builtinId="5"/>
    <cellStyle name="Title" xfId="4" builtinId="15" customBuiltin="1"/>
    <cellStyle name="Total" xfId="19" builtinId="25" customBuiltin="1"/>
    <cellStyle name="Warning Text" xfId="17" builtinId="11" customBuiltin="1"/>
    <cellStyle name="백분율_††††† " xfId="54"/>
    <cellStyle name="콤마 [0]_ 비목별 월별기술 " xfId="55"/>
    <cellStyle name="콤마_ 비목별 월별기술 " xfId="56"/>
    <cellStyle name="통화 [0]_††††† " xfId="57"/>
    <cellStyle name="통화_††††† " xfId="58"/>
    <cellStyle name="桁区切り [0.00]_††††† " xfId="59"/>
    <cellStyle name="桁区切り_††††† " xfId="60"/>
    <cellStyle name="標準_††††† " xfId="61"/>
    <cellStyle name="通貨 [0.00]_††††† " xfId="62"/>
    <cellStyle name="通貨_††††† " xfId="6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1" Type="http://schemas.openxmlformats.org/officeDocument/2006/relationships/image" Target="../media/image6.png"/></Relationships>
</file>

<file path=xl/drawings/_rels/drawing9.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23812</xdr:rowOff>
    </xdr:from>
    <xdr:to>
      <xdr:col>0</xdr:col>
      <xdr:colOff>1784350</xdr:colOff>
      <xdr:row>1</xdr:row>
      <xdr:rowOff>224191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23812"/>
          <a:ext cx="1784350" cy="49803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28575</xdr:rowOff>
    </xdr:from>
    <xdr:to>
      <xdr:col>0</xdr:col>
      <xdr:colOff>1784350</xdr:colOff>
      <xdr:row>1</xdr:row>
      <xdr:rowOff>183710</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28575"/>
          <a:ext cx="1784350" cy="49803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1784350</xdr:colOff>
      <xdr:row>1</xdr:row>
      <xdr:rowOff>117035</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784350" cy="49803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28575</xdr:colOff>
      <xdr:row>0</xdr:row>
      <xdr:rowOff>28576</xdr:rowOff>
    </xdr:from>
    <xdr:to>
      <xdr:col>1</xdr:col>
      <xdr:colOff>1085850</xdr:colOff>
      <xdr:row>1</xdr:row>
      <xdr:rowOff>171451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 y="28576"/>
          <a:ext cx="1666875" cy="43815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952500</xdr:colOff>
      <xdr:row>1</xdr:row>
      <xdr:rowOff>142876</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62100" cy="43815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1228725</xdr:colOff>
      <xdr:row>1</xdr:row>
      <xdr:rowOff>114301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609725" cy="43815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1259417</xdr:colOff>
      <xdr:row>1</xdr:row>
      <xdr:rowOff>31751</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87500" cy="381000"/>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742950</xdr:colOff>
      <xdr:row>1</xdr:row>
      <xdr:rowOff>38100</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76350" cy="333375"/>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716492</xdr:colOff>
      <xdr:row>1</xdr:row>
      <xdr:rowOff>19051</xdr:rowOff>
    </xdr:to>
    <xdr:pic>
      <xdr:nvPicPr>
        <xdr:cNvPr id="2" name="Picture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123950" cy="419100"/>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HONG%20DINH%20CHE%20TAI%20CHINH/PHONG%20DINH%20CHE%20-%20TAI%20CHINH/LAN%20ANH/&#272;CTC/QUAN%20TRI%20QUY/PHVSF/12.2022/PHVSF_FMS%20FORM_WORKING_quyIV_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ng quat"/>
      <sheetName val="BCThuNhap_06203"/>
      <sheetName val="BCTinhHinhTaiChinh_06105"/>
      <sheetName val="BCLCGT_06262"/>
      <sheetName val="BCTaiSan_06027"/>
      <sheetName val="BCKetQuaHoatDong_06028"/>
      <sheetName val="BCDanhMucDauTu_06029"/>
      <sheetName val="BCHoatDongVay_06026"/>
      <sheetName val="Khac_06030"/>
      <sheetName val="TB 30092015"/>
      <sheetName val="tai san"/>
      <sheetName val="hoat dong"/>
      <sheetName val="danh muc"/>
      <sheetName val="khac"/>
    </sheetNames>
    <sheetDataSet>
      <sheetData sheetId="0"/>
      <sheetData sheetId="1"/>
      <sheetData sheetId="2"/>
      <sheetData sheetId="3"/>
      <sheetData sheetId="4">
        <row r="46">
          <cell r="D46">
            <v>0</v>
          </cell>
          <cell r="E46">
            <v>0</v>
          </cell>
        </row>
        <row r="47">
          <cell r="D47">
            <v>0</v>
          </cell>
          <cell r="E47">
            <v>0</v>
          </cell>
        </row>
        <row r="51">
          <cell r="D51">
            <v>0</v>
          </cell>
          <cell r="E51">
            <v>0</v>
          </cell>
        </row>
        <row r="65">
          <cell r="D65">
            <v>0</v>
          </cell>
          <cell r="E65">
            <v>0</v>
          </cell>
        </row>
      </sheetData>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3.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4.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5.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6.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17.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opLeftCell="B1" workbookViewId="0">
      <selection activeCell="D5" sqref="D5:G5"/>
    </sheetView>
  </sheetViews>
  <sheetFormatPr defaultColWidth="9.140625" defaultRowHeight="15"/>
  <cols>
    <col min="1" max="1" width="9.140625" style="328"/>
    <col min="2" max="2" width="7.140625" style="328" customWidth="1"/>
    <col min="3" max="3" width="57.140625" style="328" customWidth="1"/>
    <col min="4" max="4" width="18.140625" style="328" customWidth="1"/>
    <col min="5" max="5" width="23.5703125" style="328" customWidth="1"/>
    <col min="6" max="9" width="9.140625" style="328"/>
    <col min="10" max="10" width="14.140625" style="328" customWidth="1"/>
    <col min="11" max="16384" width="9.140625" style="328"/>
  </cols>
  <sheetData>
    <row r="1" spans="1:10">
      <c r="A1" s="327" t="s">
        <v>484</v>
      </c>
      <c r="C1" s="329" t="s">
        <v>982</v>
      </c>
      <c r="D1" s="330"/>
    </row>
    <row r="2" spans="1:10" ht="21.75" customHeight="1">
      <c r="C2" s="331" t="s">
        <v>1209</v>
      </c>
      <c r="D2" s="330"/>
    </row>
    <row r="3" spans="1:10">
      <c r="D3" s="330"/>
    </row>
    <row r="4" spans="1:10">
      <c r="A4" s="327" t="s">
        <v>485</v>
      </c>
      <c r="D4" s="330"/>
    </row>
    <row r="5" spans="1:10" ht="20.100000000000001" customHeight="1">
      <c r="A5" s="327"/>
      <c r="C5" s="332" t="s">
        <v>426</v>
      </c>
      <c r="D5" s="617" t="s">
        <v>972</v>
      </c>
      <c r="E5" s="617"/>
      <c r="F5" s="617"/>
      <c r="G5" s="617"/>
      <c r="H5" s="356"/>
      <c r="I5" s="356"/>
    </row>
    <row r="6" spans="1:10" ht="20.100000000000001" customHeight="1">
      <c r="A6" s="327"/>
      <c r="C6" s="333" t="s">
        <v>425</v>
      </c>
      <c r="D6" s="618" t="s">
        <v>973</v>
      </c>
      <c r="E6" s="619"/>
      <c r="F6" s="619"/>
      <c r="G6" s="619"/>
      <c r="H6" s="356"/>
      <c r="I6" s="356"/>
    </row>
    <row r="7" spans="1:10" ht="20.100000000000001" customHeight="1">
      <c r="C7" s="334" t="s">
        <v>486</v>
      </c>
      <c r="D7" s="618" t="s">
        <v>974</v>
      </c>
      <c r="E7" s="618"/>
      <c r="F7" s="618"/>
      <c r="G7" s="618"/>
      <c r="H7" s="357"/>
      <c r="I7" s="357"/>
    </row>
    <row r="8" spans="1:10" ht="20.100000000000001" customHeight="1">
      <c r="C8" s="301" t="s">
        <v>585</v>
      </c>
      <c r="D8" s="618" t="s">
        <v>975</v>
      </c>
      <c r="E8" s="618"/>
      <c r="F8" s="618"/>
      <c r="G8" s="618"/>
      <c r="H8" s="357"/>
      <c r="I8" s="357"/>
    </row>
    <row r="9" spans="1:10" ht="20.100000000000001" customHeight="1">
      <c r="C9" s="332" t="s">
        <v>487</v>
      </c>
      <c r="D9" s="618" t="s">
        <v>802</v>
      </c>
      <c r="E9" s="618"/>
      <c r="F9" s="618"/>
      <c r="G9" s="618"/>
      <c r="H9" s="618"/>
      <c r="I9" s="618"/>
    </row>
    <row r="10" spans="1:10" ht="20.100000000000001" customHeight="1">
      <c r="C10" s="333" t="s">
        <v>488</v>
      </c>
      <c r="D10" s="618" t="s">
        <v>591</v>
      </c>
      <c r="E10" s="618"/>
      <c r="F10" s="618"/>
      <c r="G10" s="618"/>
      <c r="H10" s="618"/>
      <c r="I10" s="618"/>
    </row>
    <row r="11" spans="1:10" ht="20.100000000000001" customHeight="1">
      <c r="C11" s="332" t="s">
        <v>146</v>
      </c>
      <c r="D11" s="617" t="s">
        <v>1214</v>
      </c>
      <c r="E11" s="617"/>
      <c r="F11" s="617"/>
      <c r="G11" s="617"/>
      <c r="H11" s="617"/>
      <c r="I11" s="617"/>
    </row>
    <row r="12" spans="1:10" ht="20.100000000000001" customHeight="1">
      <c r="C12" s="302" t="s">
        <v>147</v>
      </c>
      <c r="D12" s="620">
        <v>44995</v>
      </c>
      <c r="E12" s="620"/>
      <c r="F12" s="620"/>
      <c r="G12" s="620"/>
      <c r="H12" s="620"/>
      <c r="I12" s="620"/>
    </row>
    <row r="13" spans="1:10">
      <c r="D13" s="330"/>
    </row>
    <row r="14" spans="1:10">
      <c r="A14" s="327" t="s">
        <v>489</v>
      </c>
      <c r="D14" s="330"/>
    </row>
    <row r="15" spans="1:10">
      <c r="D15" s="330"/>
    </row>
    <row r="16" spans="1:10">
      <c r="C16" s="335" t="s">
        <v>195</v>
      </c>
      <c r="D16" s="336"/>
      <c r="F16" s="337" t="s">
        <v>196</v>
      </c>
      <c r="G16" s="338"/>
      <c r="H16" s="338"/>
      <c r="I16" s="338"/>
      <c r="J16" s="339"/>
    </row>
    <row r="17" spans="2:12">
      <c r="C17" s="1" t="s">
        <v>197</v>
      </c>
      <c r="D17" s="340"/>
      <c r="F17" s="1" t="s">
        <v>198</v>
      </c>
      <c r="G17" s="341"/>
      <c r="H17" s="341"/>
      <c r="I17" s="341"/>
      <c r="J17" s="342"/>
    </row>
    <row r="18" spans="2:12" ht="51" customHeight="1">
      <c r="C18" s="343"/>
      <c r="D18" s="340"/>
      <c r="F18" s="343"/>
      <c r="G18" s="341"/>
      <c r="H18" s="341"/>
      <c r="I18" s="341"/>
      <c r="J18" s="342"/>
    </row>
    <row r="19" spans="2:12">
      <c r="C19" s="2" t="s">
        <v>588</v>
      </c>
      <c r="D19" s="340"/>
      <c r="F19" s="2" t="s">
        <v>978</v>
      </c>
      <c r="G19" s="341"/>
      <c r="H19" s="341"/>
      <c r="I19" s="341"/>
      <c r="J19" s="342"/>
    </row>
    <row r="20" spans="2:12">
      <c r="C20" s="73" t="s">
        <v>968</v>
      </c>
      <c r="D20" s="340"/>
      <c r="F20" s="2" t="s">
        <v>979</v>
      </c>
      <c r="G20" s="341"/>
      <c r="H20" s="341"/>
      <c r="I20" s="341"/>
      <c r="J20" s="342"/>
    </row>
    <row r="21" spans="2:12">
      <c r="C21" s="325" t="s">
        <v>589</v>
      </c>
      <c r="D21" s="344"/>
      <c r="F21" s="326" t="s">
        <v>801</v>
      </c>
      <c r="G21" s="345"/>
      <c r="H21" s="345"/>
      <c r="I21" s="345"/>
      <c r="J21" s="346"/>
    </row>
    <row r="22" spans="2:12">
      <c r="D22" s="330"/>
    </row>
    <row r="23" spans="2:12">
      <c r="D23" s="330"/>
    </row>
    <row r="24" spans="2:12">
      <c r="D24" s="330"/>
    </row>
    <row r="25" spans="2:12">
      <c r="D25" s="330"/>
    </row>
    <row r="26" spans="2:12">
      <c r="D26" s="330"/>
    </row>
    <row r="27" spans="2:12">
      <c r="B27" s="347" t="s">
        <v>77</v>
      </c>
      <c r="C27" s="616" t="s">
        <v>78</v>
      </c>
      <c r="D27" s="616"/>
      <c r="E27" s="347" t="s">
        <v>79</v>
      </c>
    </row>
    <row r="28" spans="2:12">
      <c r="B28" s="347" t="s">
        <v>629</v>
      </c>
      <c r="C28" s="616" t="s">
        <v>637</v>
      </c>
      <c r="D28" s="616"/>
      <c r="E28" s="347"/>
    </row>
    <row r="29" spans="2:12" s="350" customFormat="1">
      <c r="B29" s="348">
        <v>1</v>
      </c>
      <c r="C29" s="615" t="s">
        <v>741</v>
      </c>
      <c r="D29" s="615"/>
      <c r="E29" s="349" t="s">
        <v>82</v>
      </c>
    </row>
    <row r="30" spans="2:12" s="350" customFormat="1">
      <c r="B30" s="348">
        <v>2</v>
      </c>
      <c r="C30" s="615" t="s">
        <v>742</v>
      </c>
      <c r="D30" s="615"/>
      <c r="E30" s="349" t="s">
        <v>80</v>
      </c>
    </row>
    <row r="31" spans="2:12" s="350" customFormat="1">
      <c r="B31" s="348">
        <v>3</v>
      </c>
      <c r="C31" s="615" t="s">
        <v>81</v>
      </c>
      <c r="D31" s="615"/>
      <c r="E31" s="349" t="s">
        <v>83</v>
      </c>
      <c r="K31" s="351"/>
      <c r="L31" s="351"/>
    </row>
    <row r="32" spans="2:12">
      <c r="B32" s="348">
        <v>4</v>
      </c>
      <c r="C32" s="615" t="s">
        <v>132</v>
      </c>
      <c r="D32" s="615"/>
      <c r="E32" s="349" t="s">
        <v>133</v>
      </c>
      <c r="K32" s="352"/>
      <c r="L32" s="352"/>
    </row>
    <row r="33" spans="2:5">
      <c r="B33" s="348">
        <v>5</v>
      </c>
      <c r="C33" s="615" t="s">
        <v>134</v>
      </c>
      <c r="D33" s="615"/>
      <c r="E33" s="349" t="s">
        <v>135</v>
      </c>
    </row>
    <row r="34" spans="2:5">
      <c r="B34" s="348">
        <v>6</v>
      </c>
      <c r="C34" s="615" t="s">
        <v>136</v>
      </c>
      <c r="D34" s="615"/>
      <c r="E34" s="349" t="s">
        <v>137</v>
      </c>
    </row>
    <row r="35" spans="2:5">
      <c r="B35" s="348">
        <v>7</v>
      </c>
      <c r="C35" s="615" t="s">
        <v>138</v>
      </c>
      <c r="D35" s="615"/>
      <c r="E35" s="349" t="s">
        <v>139</v>
      </c>
    </row>
    <row r="36" spans="2:5">
      <c r="B36" s="348">
        <v>8</v>
      </c>
      <c r="C36" s="615" t="s">
        <v>140</v>
      </c>
      <c r="D36" s="615"/>
      <c r="E36" s="349" t="s">
        <v>142</v>
      </c>
    </row>
    <row r="37" spans="2:5">
      <c r="B37" s="348">
        <v>9</v>
      </c>
      <c r="C37" s="615" t="s">
        <v>141</v>
      </c>
      <c r="D37" s="615"/>
      <c r="E37" s="349" t="s">
        <v>143</v>
      </c>
    </row>
    <row r="38" spans="2:5">
      <c r="B38" s="353">
        <v>10</v>
      </c>
      <c r="C38" s="615" t="s">
        <v>386</v>
      </c>
      <c r="D38" s="615"/>
      <c r="E38" s="354"/>
    </row>
    <row r="39" spans="2:5">
      <c r="B39" s="353" t="s">
        <v>635</v>
      </c>
      <c r="C39" s="615" t="s">
        <v>638</v>
      </c>
      <c r="D39" s="615"/>
      <c r="E39" s="354" t="s">
        <v>740</v>
      </c>
    </row>
    <row r="42" spans="2:5" hidden="1">
      <c r="B42" s="328" t="s">
        <v>445</v>
      </c>
    </row>
    <row r="43" spans="2:5" hidden="1"/>
    <row r="44" spans="2:5" hidden="1">
      <c r="D44" s="328" t="s">
        <v>476</v>
      </c>
      <c r="E44" s="328" t="s">
        <v>471</v>
      </c>
    </row>
    <row r="45" spans="2:5" hidden="1">
      <c r="B45" s="328" t="s">
        <v>446</v>
      </c>
      <c r="C45" s="328" t="s">
        <v>427</v>
      </c>
      <c r="D45" s="355" t="s">
        <v>470</v>
      </c>
    </row>
    <row r="46" spans="2:5" hidden="1">
      <c r="B46" s="328" t="s">
        <v>447</v>
      </c>
      <c r="C46" s="328" t="s">
        <v>389</v>
      </c>
      <c r="D46" s="355" t="s">
        <v>470</v>
      </c>
    </row>
    <row r="47" spans="2:5" hidden="1">
      <c r="B47" s="328" t="s">
        <v>448</v>
      </c>
      <c r="C47" s="328" t="s">
        <v>428</v>
      </c>
      <c r="D47" s="355" t="s">
        <v>475</v>
      </c>
      <c r="E47" s="328" t="s">
        <v>964</v>
      </c>
    </row>
    <row r="48" spans="2:5" hidden="1">
      <c r="B48" s="328" t="s">
        <v>449</v>
      </c>
      <c r="C48" s="328" t="s">
        <v>429</v>
      </c>
      <c r="D48" s="355" t="s">
        <v>437</v>
      </c>
      <c r="E48" s="328" t="s">
        <v>472</v>
      </c>
    </row>
    <row r="49" spans="2:5" hidden="1">
      <c r="B49" s="328" t="s">
        <v>450</v>
      </c>
      <c r="C49" s="328" t="s">
        <v>430</v>
      </c>
      <c r="D49" s="355" t="s">
        <v>437</v>
      </c>
      <c r="E49" s="328" t="s">
        <v>472</v>
      </c>
    </row>
    <row r="50" spans="2:5" hidden="1">
      <c r="B50" s="328" t="s">
        <v>451</v>
      </c>
      <c r="C50" s="328" t="s">
        <v>431</v>
      </c>
      <c r="D50" s="355" t="s">
        <v>437</v>
      </c>
      <c r="E50" s="328" t="s">
        <v>473</v>
      </c>
    </row>
    <row r="51" spans="2:5" hidden="1">
      <c r="B51" s="328" t="s">
        <v>452</v>
      </c>
      <c r="C51" s="328" t="s">
        <v>382</v>
      </c>
      <c r="D51" s="355" t="s">
        <v>437</v>
      </c>
      <c r="E51" s="328" t="s">
        <v>474</v>
      </c>
    </row>
    <row r="52" spans="2:5" hidden="1">
      <c r="B52" s="328" t="s">
        <v>453</v>
      </c>
      <c r="C52" s="328" t="s">
        <v>383</v>
      </c>
      <c r="D52" s="355" t="s">
        <v>437</v>
      </c>
      <c r="E52" s="328" t="s">
        <v>477</v>
      </c>
    </row>
    <row r="53" spans="2:5" hidden="1">
      <c r="B53" s="328" t="s">
        <v>454</v>
      </c>
      <c r="C53" s="328" t="s">
        <v>384</v>
      </c>
      <c r="D53" s="355" t="s">
        <v>437</v>
      </c>
      <c r="E53" s="328" t="s">
        <v>473</v>
      </c>
    </row>
    <row r="54" spans="2:5" hidden="1">
      <c r="B54" s="328" t="s">
        <v>455</v>
      </c>
      <c r="C54" s="328" t="s">
        <v>432</v>
      </c>
      <c r="D54" s="355" t="s">
        <v>437</v>
      </c>
      <c r="E54" s="328" t="s">
        <v>473</v>
      </c>
    </row>
    <row r="55" spans="2:5" hidden="1">
      <c r="B55" s="328" t="s">
        <v>456</v>
      </c>
      <c r="C55" s="328" t="s">
        <v>388</v>
      </c>
      <c r="D55" s="355" t="s">
        <v>470</v>
      </c>
      <c r="E55" s="328" t="s">
        <v>478</v>
      </c>
    </row>
    <row r="56" spans="2:5" hidden="1">
      <c r="B56" s="328" t="s">
        <v>457</v>
      </c>
      <c r="C56" s="328" t="s">
        <v>433</v>
      </c>
      <c r="D56" s="355" t="s">
        <v>470</v>
      </c>
    </row>
    <row r="57" spans="2:5" hidden="1">
      <c r="B57" s="328" t="s">
        <v>458</v>
      </c>
      <c r="C57" s="328" t="s">
        <v>381</v>
      </c>
      <c r="D57" s="355" t="s">
        <v>470</v>
      </c>
    </row>
    <row r="58" spans="2:5" hidden="1">
      <c r="B58" s="328" t="s">
        <v>459</v>
      </c>
      <c r="C58" s="328" t="s">
        <v>434</v>
      </c>
      <c r="D58" s="355" t="s">
        <v>470</v>
      </c>
      <c r="E58" s="328" t="s">
        <v>479</v>
      </c>
    </row>
    <row r="59" spans="2:5" hidden="1">
      <c r="B59" s="328" t="s">
        <v>460</v>
      </c>
      <c r="C59" s="328" t="s">
        <v>435</v>
      </c>
      <c r="D59" s="355" t="s">
        <v>470</v>
      </c>
      <c r="E59" s="328" t="s">
        <v>480</v>
      </c>
    </row>
    <row r="60" spans="2:5" hidden="1">
      <c r="B60" s="328" t="s">
        <v>461</v>
      </c>
      <c r="C60" s="328" t="s">
        <v>436</v>
      </c>
      <c r="D60" s="355" t="s">
        <v>470</v>
      </c>
    </row>
    <row r="61" spans="2:5" hidden="1">
      <c r="B61" s="328" t="s">
        <v>462</v>
      </c>
      <c r="C61" s="328" t="s">
        <v>438</v>
      </c>
      <c r="D61" s="355" t="s">
        <v>437</v>
      </c>
      <c r="E61" s="328" t="s">
        <v>481</v>
      </c>
    </row>
    <row r="62" spans="2:5" hidden="1">
      <c r="B62" s="328" t="s">
        <v>463</v>
      </c>
      <c r="C62" s="328" t="s">
        <v>390</v>
      </c>
      <c r="D62" s="355" t="s">
        <v>437</v>
      </c>
      <c r="E62" s="328" t="s">
        <v>481</v>
      </c>
    </row>
    <row r="63" spans="2:5" hidden="1">
      <c r="B63" s="328" t="s">
        <v>464</v>
      </c>
      <c r="C63" s="328" t="s">
        <v>439</v>
      </c>
      <c r="D63" s="355" t="s">
        <v>437</v>
      </c>
      <c r="E63" s="328" t="s">
        <v>473</v>
      </c>
    </row>
    <row r="64" spans="2:5" hidden="1">
      <c r="B64" s="328" t="s">
        <v>465</v>
      </c>
      <c r="C64" s="328" t="s">
        <v>440</v>
      </c>
      <c r="D64" s="355" t="s">
        <v>437</v>
      </c>
      <c r="E64" s="328" t="s">
        <v>473</v>
      </c>
    </row>
    <row r="65" spans="2:5" hidden="1">
      <c r="B65" s="328" t="s">
        <v>466</v>
      </c>
      <c r="C65" s="328" t="s">
        <v>441</v>
      </c>
      <c r="D65" s="355" t="s">
        <v>470</v>
      </c>
      <c r="E65" s="328" t="s">
        <v>482</v>
      </c>
    </row>
    <row r="66" spans="2:5" hidden="1">
      <c r="B66" s="328" t="s">
        <v>467</v>
      </c>
      <c r="C66" s="328" t="s">
        <v>442</v>
      </c>
      <c r="D66" s="355" t="s">
        <v>437</v>
      </c>
      <c r="E66" s="328" t="s">
        <v>962</v>
      </c>
    </row>
    <row r="67" spans="2:5" hidden="1">
      <c r="B67" s="328" t="s">
        <v>468</v>
      </c>
      <c r="C67" s="328" t="s">
        <v>443</v>
      </c>
      <c r="D67" s="355" t="s">
        <v>437</v>
      </c>
      <c r="E67" s="328" t="s">
        <v>963</v>
      </c>
    </row>
    <row r="68" spans="2:5" hidden="1">
      <c r="B68" s="328" t="s">
        <v>469</v>
      </c>
      <c r="C68" s="328" t="s">
        <v>444</v>
      </c>
      <c r="D68" s="355" t="s">
        <v>437</v>
      </c>
      <c r="E68" s="328" t="s">
        <v>483</v>
      </c>
    </row>
    <row r="69" spans="2:5">
      <c r="D69" s="355"/>
    </row>
  </sheetData>
  <mergeCells count="21">
    <mergeCell ref="D5:G5"/>
    <mergeCell ref="D6:G6"/>
    <mergeCell ref="D11:I11"/>
    <mergeCell ref="D12:I12"/>
    <mergeCell ref="D7:G7"/>
    <mergeCell ref="D8:G8"/>
    <mergeCell ref="D9:I9"/>
    <mergeCell ref="D10:I10"/>
    <mergeCell ref="C38:D38"/>
    <mergeCell ref="C39:D39"/>
    <mergeCell ref="C27:D27"/>
    <mergeCell ref="C33:D33"/>
    <mergeCell ref="C34:D34"/>
    <mergeCell ref="C35:D35"/>
    <mergeCell ref="C36:D36"/>
    <mergeCell ref="C37:D37"/>
    <mergeCell ref="C28:D28"/>
    <mergeCell ref="C29:D29"/>
    <mergeCell ref="C30:D30"/>
    <mergeCell ref="C31:D31"/>
    <mergeCell ref="C32:D32"/>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92"/>
  <sheetViews>
    <sheetView view="pageBreakPreview" topLeftCell="A38" zoomScale="80" zoomScaleNormal="85" zoomScaleSheetLayoutView="80" workbookViewId="0">
      <selection activeCell="D16" sqref="D16:E72"/>
    </sheetView>
  </sheetViews>
  <sheetFormatPr defaultColWidth="9.140625" defaultRowHeight="12.75"/>
  <cols>
    <col min="1" max="1" width="65.42578125" style="29" customWidth="1"/>
    <col min="2" max="2" width="11.28515625" style="29" customWidth="1"/>
    <col min="3" max="3" width="22" style="29" customWidth="1"/>
    <col min="4" max="4" width="31.42578125" style="29" customWidth="1"/>
    <col min="5" max="5" width="35.42578125" style="29" customWidth="1"/>
    <col min="6" max="6" width="9.140625" style="29"/>
    <col min="7" max="7" width="24.85546875" style="29" customWidth="1"/>
    <col min="8" max="8" width="14.7109375" style="29" customWidth="1"/>
    <col min="9" max="16384" width="9.140625" style="29"/>
  </cols>
  <sheetData>
    <row r="1" spans="1:5" ht="23.25" customHeight="1">
      <c r="A1" s="623" t="s">
        <v>560</v>
      </c>
      <c r="B1" s="623"/>
      <c r="C1" s="623"/>
      <c r="D1" s="623"/>
      <c r="E1" s="623"/>
    </row>
    <row r="2" spans="1:5" ht="27.75" customHeight="1">
      <c r="A2" s="624" t="s">
        <v>144</v>
      </c>
      <c r="B2" s="624"/>
      <c r="C2" s="624"/>
      <c r="D2" s="624"/>
      <c r="E2" s="624"/>
    </row>
    <row r="3" spans="1:5" ht="15" customHeight="1">
      <c r="A3" s="625" t="s">
        <v>145</v>
      </c>
      <c r="B3" s="625"/>
      <c r="C3" s="625"/>
      <c r="D3" s="625"/>
      <c r="E3" s="625"/>
    </row>
    <row r="4" spans="1:5" ht="18.75" customHeight="1">
      <c r="A4" s="625"/>
      <c r="B4" s="625"/>
      <c r="C4" s="625"/>
      <c r="D4" s="625"/>
      <c r="E4" s="625"/>
    </row>
    <row r="5" spans="1:5">
      <c r="A5" s="626" t="s">
        <v>1209</v>
      </c>
      <c r="B5" s="626"/>
      <c r="C5" s="626"/>
      <c r="D5" s="626"/>
      <c r="E5" s="626"/>
    </row>
    <row r="6" spans="1:5">
      <c r="A6" s="385"/>
      <c r="B6" s="385"/>
      <c r="C6" s="385"/>
      <c r="D6" s="385"/>
      <c r="E6" s="177"/>
    </row>
    <row r="7" spans="1:5" ht="31.5" customHeight="1">
      <c r="A7" s="98" t="s">
        <v>426</v>
      </c>
      <c r="B7" s="630" t="s">
        <v>972</v>
      </c>
      <c r="C7" s="630"/>
      <c r="D7" s="630"/>
      <c r="E7" s="388"/>
    </row>
    <row r="8" spans="1:5" ht="15" customHeight="1">
      <c r="A8" s="363" t="s">
        <v>425</v>
      </c>
      <c r="B8" s="628" t="s">
        <v>973</v>
      </c>
      <c r="C8" s="629"/>
      <c r="D8" s="629"/>
      <c r="E8" s="629"/>
    </row>
    <row r="9" spans="1:5" ht="25.5" customHeight="1">
      <c r="A9" s="386" t="s">
        <v>486</v>
      </c>
      <c r="B9" s="627" t="s">
        <v>977</v>
      </c>
      <c r="C9" s="627"/>
      <c r="D9" s="627"/>
      <c r="E9" s="627"/>
    </row>
    <row r="10" spans="1:5" ht="24.75" customHeight="1">
      <c r="A10" s="387" t="s">
        <v>581</v>
      </c>
      <c r="B10" s="628" t="s">
        <v>975</v>
      </c>
      <c r="C10" s="628"/>
      <c r="D10" s="628"/>
      <c r="E10" s="628"/>
    </row>
    <row r="11" spans="1:5" ht="25.5" customHeight="1">
      <c r="A11" s="98" t="s">
        <v>487</v>
      </c>
      <c r="B11" s="627" t="s">
        <v>590</v>
      </c>
      <c r="C11" s="627"/>
      <c r="D11" s="627"/>
      <c r="E11" s="627"/>
    </row>
    <row r="12" spans="1:5" ht="21" customHeight="1">
      <c r="A12" s="363" t="s">
        <v>488</v>
      </c>
      <c r="B12" s="628" t="s">
        <v>591</v>
      </c>
      <c r="C12" s="628"/>
      <c r="D12" s="628"/>
      <c r="E12" s="628"/>
    </row>
    <row r="13" spans="1:5" ht="15" customHeight="1">
      <c r="A13" s="98" t="s">
        <v>146</v>
      </c>
      <c r="B13" s="627" t="s">
        <v>1214</v>
      </c>
      <c r="C13" s="627"/>
      <c r="D13" s="627"/>
      <c r="E13" s="627"/>
    </row>
    <row r="14" spans="1:5" ht="15" customHeight="1">
      <c r="A14" s="177" t="s">
        <v>147</v>
      </c>
      <c r="B14" s="622">
        <v>44995</v>
      </c>
      <c r="C14" s="622"/>
      <c r="D14" s="622"/>
      <c r="E14" s="622"/>
    </row>
    <row r="15" spans="1:5">
      <c r="A15" s="177"/>
      <c r="B15" s="177"/>
      <c r="C15" s="177"/>
      <c r="D15" s="177"/>
      <c r="E15" s="177"/>
    </row>
    <row r="16" spans="1:5" ht="84.75" customHeight="1">
      <c r="A16" s="612" t="s">
        <v>148</v>
      </c>
      <c r="B16" s="611" t="s">
        <v>149</v>
      </c>
      <c r="C16" s="612" t="s">
        <v>150</v>
      </c>
      <c r="D16" s="317" t="s">
        <v>956</v>
      </c>
      <c r="E16" s="317" t="s">
        <v>759</v>
      </c>
    </row>
    <row r="17" spans="1:11" ht="39" customHeight="1">
      <c r="A17" s="136" t="s">
        <v>151</v>
      </c>
      <c r="B17" s="156" t="s">
        <v>16</v>
      </c>
      <c r="C17" s="156"/>
      <c r="D17" s="105">
        <v>3938390</v>
      </c>
      <c r="E17" s="105"/>
    </row>
    <row r="18" spans="1:11" ht="39" customHeight="1">
      <c r="A18" s="153" t="s">
        <v>601</v>
      </c>
      <c r="B18" s="152" t="s">
        <v>17</v>
      </c>
      <c r="C18" s="152"/>
      <c r="D18" s="106">
        <v>0</v>
      </c>
      <c r="E18" s="106"/>
    </row>
    <row r="19" spans="1:11" ht="39" customHeight="1">
      <c r="A19" s="190" t="s">
        <v>602</v>
      </c>
      <c r="B19" s="108" t="s">
        <v>603</v>
      </c>
      <c r="C19" s="152"/>
      <c r="D19" s="106">
        <v>0</v>
      </c>
      <c r="E19" s="106"/>
    </row>
    <row r="20" spans="1:11" ht="39" customHeight="1">
      <c r="A20" s="190" t="s">
        <v>604</v>
      </c>
      <c r="B20" s="108" t="s">
        <v>605</v>
      </c>
      <c r="C20" s="152"/>
      <c r="D20" s="106">
        <v>0</v>
      </c>
      <c r="E20" s="360"/>
    </row>
    <row r="21" spans="1:11" ht="39" customHeight="1">
      <c r="A21" s="153" t="s">
        <v>152</v>
      </c>
      <c r="B21" s="152" t="s">
        <v>18</v>
      </c>
      <c r="C21" s="152"/>
      <c r="D21" s="106">
        <v>3938390</v>
      </c>
      <c r="E21" s="106"/>
    </row>
    <row r="22" spans="1:11" ht="39" customHeight="1">
      <c r="A22" s="167" t="s">
        <v>562</v>
      </c>
      <c r="B22" s="361" t="s">
        <v>563</v>
      </c>
      <c r="C22" s="152"/>
      <c r="D22" s="106">
        <v>3938390</v>
      </c>
      <c r="E22" s="106"/>
      <c r="F22" s="247"/>
      <c r="G22" s="247"/>
      <c r="H22" s="247"/>
      <c r="I22" s="247"/>
      <c r="J22" s="247"/>
      <c r="K22" s="247"/>
    </row>
    <row r="23" spans="1:11" ht="43.5" customHeight="1">
      <c r="A23" s="168" t="s">
        <v>564</v>
      </c>
      <c r="B23" s="361" t="s">
        <v>565</v>
      </c>
      <c r="C23" s="152"/>
      <c r="D23" s="106">
        <v>0</v>
      </c>
      <c r="E23" s="106"/>
      <c r="F23" s="247"/>
      <c r="G23" s="247"/>
      <c r="H23" s="247"/>
      <c r="I23" s="247"/>
      <c r="J23" s="247"/>
      <c r="K23" s="247"/>
    </row>
    <row r="24" spans="1:11" s="30" customFormat="1" ht="39" customHeight="1">
      <c r="A24" s="153" t="s">
        <v>153</v>
      </c>
      <c r="B24" s="152" t="s">
        <v>27</v>
      </c>
      <c r="C24" s="152"/>
      <c r="D24" s="106">
        <v>0</v>
      </c>
      <c r="E24" s="106"/>
      <c r="F24" s="247"/>
      <c r="G24" s="247"/>
      <c r="H24" s="247"/>
      <c r="I24" s="247"/>
      <c r="J24" s="247"/>
      <c r="K24" s="247"/>
    </row>
    <row r="25" spans="1:11" s="30" customFormat="1" ht="39" customHeight="1">
      <c r="A25" s="153" t="s">
        <v>154</v>
      </c>
      <c r="B25" s="152" t="s">
        <v>28</v>
      </c>
      <c r="C25" s="152"/>
      <c r="D25" s="106">
        <v>0</v>
      </c>
      <c r="E25" s="106"/>
      <c r="F25" s="247"/>
      <c r="G25" s="247"/>
      <c r="H25" s="247"/>
      <c r="I25" s="247"/>
      <c r="J25" s="247"/>
      <c r="K25" s="247"/>
    </row>
    <row r="26" spans="1:11" ht="39" customHeight="1">
      <c r="A26" s="153" t="s">
        <v>155</v>
      </c>
      <c r="B26" s="152" t="s">
        <v>29</v>
      </c>
      <c r="C26" s="152"/>
      <c r="D26" s="106">
        <v>0</v>
      </c>
      <c r="E26" s="106"/>
      <c r="F26" s="247"/>
      <c r="G26" s="247"/>
      <c r="H26" s="247"/>
      <c r="I26" s="247"/>
      <c r="J26" s="247"/>
      <c r="K26" s="247"/>
    </row>
    <row r="27" spans="1:11" ht="39" customHeight="1">
      <c r="A27" s="153" t="s">
        <v>156</v>
      </c>
      <c r="B27" s="152" t="s">
        <v>30</v>
      </c>
      <c r="C27" s="152"/>
      <c r="D27" s="106">
        <v>0</v>
      </c>
      <c r="E27" s="106"/>
      <c r="F27" s="247"/>
      <c r="G27" s="247"/>
      <c r="H27" s="247"/>
      <c r="I27" s="247"/>
      <c r="J27" s="247"/>
      <c r="K27" s="247"/>
    </row>
    <row r="28" spans="1:11" ht="39" customHeight="1">
      <c r="A28" s="153" t="s">
        <v>157</v>
      </c>
      <c r="B28" s="152" t="s">
        <v>31</v>
      </c>
      <c r="C28" s="152"/>
      <c r="D28" s="106">
        <v>0</v>
      </c>
      <c r="E28" s="106"/>
      <c r="F28" s="247"/>
      <c r="G28" s="247"/>
      <c r="H28" s="247"/>
      <c r="I28" s="247"/>
      <c r="J28" s="247"/>
      <c r="K28" s="247"/>
    </row>
    <row r="29" spans="1:11" ht="61.5" customHeight="1">
      <c r="A29" s="153" t="s">
        <v>158</v>
      </c>
      <c r="B29" s="152" t="s">
        <v>32</v>
      </c>
      <c r="C29" s="152"/>
      <c r="D29" s="106">
        <v>0</v>
      </c>
      <c r="E29" s="106"/>
    </row>
    <row r="30" spans="1:11" ht="39" customHeight="1">
      <c r="A30" s="358" t="s">
        <v>159</v>
      </c>
      <c r="B30" s="152" t="s">
        <v>26</v>
      </c>
      <c r="C30" s="152"/>
      <c r="D30" s="359">
        <v>0</v>
      </c>
      <c r="E30" s="359"/>
    </row>
    <row r="31" spans="1:11" ht="39" customHeight="1">
      <c r="A31" s="153" t="s">
        <v>160</v>
      </c>
      <c r="B31" s="152" t="s">
        <v>25</v>
      </c>
      <c r="C31" s="152"/>
      <c r="D31" s="362">
        <v>0</v>
      </c>
      <c r="E31" s="362"/>
    </row>
    <row r="32" spans="1:11" ht="39" customHeight="1">
      <c r="A32" s="168" t="s">
        <v>161</v>
      </c>
      <c r="B32" s="152">
        <v>11.1</v>
      </c>
      <c r="C32" s="152"/>
      <c r="D32" s="106">
        <v>0</v>
      </c>
      <c r="E32" s="106"/>
    </row>
    <row r="33" spans="1:5" s="30" customFormat="1" ht="39" customHeight="1">
      <c r="A33" s="168" t="s">
        <v>162</v>
      </c>
      <c r="B33" s="152">
        <v>11.2</v>
      </c>
      <c r="C33" s="152"/>
      <c r="D33" s="106">
        <v>0</v>
      </c>
      <c r="E33" s="106"/>
    </row>
    <row r="34" spans="1:5" ht="39" customHeight="1">
      <c r="A34" s="153" t="s">
        <v>163</v>
      </c>
      <c r="B34" s="152" t="s">
        <v>24</v>
      </c>
      <c r="C34" s="152"/>
      <c r="D34" s="106">
        <v>0</v>
      </c>
      <c r="E34" s="106"/>
    </row>
    <row r="35" spans="1:5" ht="39" customHeight="1">
      <c r="A35" s="153" t="s">
        <v>164</v>
      </c>
      <c r="B35" s="152" t="s">
        <v>23</v>
      </c>
      <c r="C35" s="152"/>
      <c r="D35" s="106">
        <v>0</v>
      </c>
      <c r="E35" s="106"/>
    </row>
    <row r="36" spans="1:5" ht="48" customHeight="1">
      <c r="A36" s="153" t="s">
        <v>165</v>
      </c>
      <c r="B36" s="152" t="s">
        <v>22</v>
      </c>
      <c r="C36" s="152"/>
      <c r="D36" s="106">
        <v>0</v>
      </c>
      <c r="E36" s="106"/>
    </row>
    <row r="37" spans="1:5" ht="39" customHeight="1">
      <c r="A37" s="153" t="s">
        <v>166</v>
      </c>
      <c r="B37" s="152" t="s">
        <v>33</v>
      </c>
      <c r="C37" s="152"/>
      <c r="D37" s="106">
        <v>0</v>
      </c>
      <c r="E37" s="106"/>
    </row>
    <row r="38" spans="1:5" ht="39" customHeight="1">
      <c r="A38" s="136" t="s">
        <v>167</v>
      </c>
      <c r="B38" s="156" t="s">
        <v>34</v>
      </c>
      <c r="C38" s="156"/>
      <c r="D38" s="105">
        <v>42000000</v>
      </c>
      <c r="E38" s="105"/>
    </row>
    <row r="39" spans="1:5" ht="39" customHeight="1">
      <c r="A39" s="153" t="s">
        <v>168</v>
      </c>
      <c r="B39" s="152" t="s">
        <v>35</v>
      </c>
      <c r="C39" s="152"/>
      <c r="D39" s="106">
        <v>0</v>
      </c>
      <c r="E39" s="106"/>
    </row>
    <row r="40" spans="1:5" ht="39" customHeight="1">
      <c r="A40" s="153" t="s">
        <v>169</v>
      </c>
      <c r="B40" s="152" t="s">
        <v>37</v>
      </c>
      <c r="C40" s="152"/>
      <c r="D40" s="106">
        <v>15000000</v>
      </c>
      <c r="E40" s="106"/>
    </row>
    <row r="41" spans="1:5" ht="39" customHeight="1">
      <c r="A41" s="253" t="s">
        <v>170</v>
      </c>
      <c r="B41" s="152" t="s">
        <v>171</v>
      </c>
      <c r="C41" s="152"/>
      <c r="D41" s="106">
        <v>15000000</v>
      </c>
      <c r="E41" s="106"/>
    </row>
    <row r="42" spans="1:5" ht="39" customHeight="1">
      <c r="A42" s="253" t="s">
        <v>400</v>
      </c>
      <c r="B42" s="152" t="s">
        <v>172</v>
      </c>
      <c r="C42" s="152"/>
      <c r="D42" s="106">
        <v>0</v>
      </c>
      <c r="E42" s="106"/>
    </row>
    <row r="43" spans="1:5" ht="39" customHeight="1">
      <c r="A43" s="253" t="s">
        <v>514</v>
      </c>
      <c r="B43" s="152" t="s">
        <v>513</v>
      </c>
      <c r="C43" s="152"/>
      <c r="D43" s="106">
        <v>0</v>
      </c>
      <c r="E43" s="106"/>
    </row>
    <row r="44" spans="1:5" ht="39" customHeight="1">
      <c r="A44" s="153" t="s">
        <v>173</v>
      </c>
      <c r="B44" s="152" t="s">
        <v>38</v>
      </c>
      <c r="C44" s="152"/>
      <c r="D44" s="106">
        <v>5500000</v>
      </c>
      <c r="E44" s="106"/>
    </row>
    <row r="45" spans="1:5" ht="39" customHeight="1">
      <c r="A45" s="153" t="s">
        <v>174</v>
      </c>
      <c r="B45" s="152" t="s">
        <v>39</v>
      </c>
      <c r="C45" s="152"/>
      <c r="D45" s="106">
        <v>16500000</v>
      </c>
      <c r="E45" s="106"/>
    </row>
    <row r="46" spans="1:5" s="30" customFormat="1" ht="39" customHeight="1">
      <c r="A46" s="153" t="s">
        <v>175</v>
      </c>
      <c r="B46" s="152" t="s">
        <v>40</v>
      </c>
      <c r="C46" s="152"/>
      <c r="D46" s="106">
        <v>0</v>
      </c>
      <c r="E46" s="106"/>
    </row>
    <row r="47" spans="1:5" ht="39" customHeight="1">
      <c r="A47" s="153" t="s">
        <v>176</v>
      </c>
      <c r="B47" s="155" t="s">
        <v>41</v>
      </c>
      <c r="C47" s="152"/>
      <c r="D47" s="106">
        <v>0</v>
      </c>
      <c r="E47" s="106"/>
    </row>
    <row r="48" spans="1:5" ht="39" customHeight="1">
      <c r="A48" s="153" t="s">
        <v>177</v>
      </c>
      <c r="B48" s="155" t="s">
        <v>42</v>
      </c>
      <c r="C48" s="152"/>
      <c r="D48" s="106">
        <v>0</v>
      </c>
      <c r="E48" s="106"/>
    </row>
    <row r="49" spans="1:5" ht="39" customHeight="1">
      <c r="A49" s="153" t="s">
        <v>178</v>
      </c>
      <c r="B49" s="155" t="s">
        <v>43</v>
      </c>
      <c r="C49" s="152"/>
      <c r="D49" s="106">
        <v>0</v>
      </c>
      <c r="E49" s="106"/>
    </row>
    <row r="50" spans="1:5" ht="39" customHeight="1">
      <c r="A50" s="153" t="s">
        <v>179</v>
      </c>
      <c r="B50" s="155" t="s">
        <v>44</v>
      </c>
      <c r="C50" s="152"/>
      <c r="D50" s="106">
        <v>0</v>
      </c>
      <c r="E50" s="106"/>
    </row>
    <row r="51" spans="1:5" ht="39" customHeight="1">
      <c r="A51" s="153" t="s">
        <v>180</v>
      </c>
      <c r="B51" s="107" t="s">
        <v>36</v>
      </c>
      <c r="C51" s="152"/>
      <c r="D51" s="106">
        <v>5000000</v>
      </c>
      <c r="E51" s="106"/>
    </row>
    <row r="52" spans="1:5" ht="39" customHeight="1">
      <c r="A52" s="168" t="s">
        <v>181</v>
      </c>
      <c r="B52" s="107" t="s">
        <v>404</v>
      </c>
      <c r="C52" s="152"/>
      <c r="D52" s="106">
        <v>0</v>
      </c>
      <c r="E52" s="106"/>
    </row>
    <row r="53" spans="1:5" ht="39" customHeight="1">
      <c r="A53" s="168" t="s">
        <v>182</v>
      </c>
      <c r="B53" s="107" t="s">
        <v>405</v>
      </c>
      <c r="C53" s="152"/>
      <c r="D53" s="106">
        <v>0</v>
      </c>
      <c r="E53" s="106"/>
    </row>
    <row r="54" spans="1:5" ht="39" customHeight="1">
      <c r="A54" s="168" t="s">
        <v>183</v>
      </c>
      <c r="B54" s="107" t="s">
        <v>406</v>
      </c>
      <c r="C54" s="152"/>
      <c r="D54" s="106">
        <v>0</v>
      </c>
      <c r="E54" s="106"/>
    </row>
    <row r="55" spans="1:5" ht="39" customHeight="1">
      <c r="A55" s="168" t="s">
        <v>402</v>
      </c>
      <c r="B55" s="107" t="s">
        <v>407</v>
      </c>
      <c r="C55" s="152"/>
      <c r="D55" s="106">
        <v>0</v>
      </c>
      <c r="E55" s="106"/>
    </row>
    <row r="56" spans="1:5" ht="39" customHeight="1">
      <c r="A56" s="168" t="s">
        <v>401</v>
      </c>
      <c r="B56" s="107" t="s">
        <v>408</v>
      </c>
      <c r="C56" s="152"/>
      <c r="D56" s="106">
        <v>0</v>
      </c>
      <c r="E56" s="106"/>
    </row>
    <row r="57" spans="1:5" ht="39" customHeight="1">
      <c r="A57" s="168" t="s">
        <v>403</v>
      </c>
      <c r="B57" s="107" t="s">
        <v>409</v>
      </c>
      <c r="C57" s="152"/>
      <c r="D57" s="106">
        <v>0</v>
      </c>
      <c r="E57" s="106"/>
    </row>
    <row r="58" spans="1:5" ht="39" customHeight="1">
      <c r="A58" s="168" t="s">
        <v>415</v>
      </c>
      <c r="B58" s="107" t="s">
        <v>410</v>
      </c>
      <c r="C58" s="152"/>
      <c r="D58" s="106">
        <v>5000000</v>
      </c>
      <c r="E58" s="106"/>
    </row>
    <row r="59" spans="1:5" ht="39" customHeight="1">
      <c r="A59" s="168" t="s">
        <v>185</v>
      </c>
      <c r="B59" s="107" t="s">
        <v>411</v>
      </c>
      <c r="C59" s="152"/>
      <c r="D59" s="106">
        <v>0</v>
      </c>
      <c r="E59" s="106"/>
    </row>
    <row r="60" spans="1:5" ht="39" customHeight="1">
      <c r="A60" s="168" t="s">
        <v>184</v>
      </c>
      <c r="B60" s="107" t="s">
        <v>412</v>
      </c>
      <c r="C60" s="152"/>
      <c r="D60" s="106">
        <v>0</v>
      </c>
      <c r="E60" s="106"/>
    </row>
    <row r="61" spans="1:5" ht="39" customHeight="1">
      <c r="A61" s="168" t="s">
        <v>966</v>
      </c>
      <c r="B61" s="107" t="s">
        <v>413</v>
      </c>
      <c r="C61" s="152"/>
      <c r="D61" s="106">
        <v>0</v>
      </c>
      <c r="E61" s="106"/>
    </row>
    <row r="62" spans="1:5" ht="39" customHeight="1">
      <c r="A62" s="109" t="s">
        <v>583</v>
      </c>
      <c r="B62" s="107" t="s">
        <v>584</v>
      </c>
      <c r="C62" s="152"/>
      <c r="D62" s="106">
        <v>0</v>
      </c>
      <c r="E62" s="106"/>
    </row>
    <row r="63" spans="1:5" ht="39" customHeight="1">
      <c r="A63" s="168" t="s">
        <v>186</v>
      </c>
      <c r="B63" s="107" t="s">
        <v>965</v>
      </c>
      <c r="C63" s="152"/>
      <c r="D63" s="106">
        <v>0</v>
      </c>
      <c r="E63" s="106"/>
    </row>
    <row r="64" spans="1:5" ht="49.5" customHeight="1">
      <c r="A64" s="136" t="s">
        <v>187</v>
      </c>
      <c r="B64" s="103" t="s">
        <v>45</v>
      </c>
      <c r="C64" s="156"/>
      <c r="D64" s="90">
        <v>-38061610</v>
      </c>
      <c r="E64" s="90"/>
    </row>
    <row r="65" spans="1:5" ht="39" customHeight="1">
      <c r="A65" s="136" t="s">
        <v>199</v>
      </c>
      <c r="B65" s="103" t="s">
        <v>46</v>
      </c>
      <c r="C65" s="156"/>
      <c r="D65" s="104">
        <v>0</v>
      </c>
      <c r="E65" s="104"/>
    </row>
    <row r="66" spans="1:5" ht="39" customHeight="1">
      <c r="A66" s="153" t="s">
        <v>188</v>
      </c>
      <c r="B66" s="152" t="s">
        <v>47</v>
      </c>
      <c r="C66" s="152"/>
      <c r="D66" s="106">
        <v>0</v>
      </c>
      <c r="E66" s="106"/>
    </row>
    <row r="67" spans="1:5" ht="39" customHeight="1">
      <c r="A67" s="153" t="s">
        <v>189</v>
      </c>
      <c r="B67" s="152" t="s">
        <v>48</v>
      </c>
      <c r="C67" s="152"/>
      <c r="D67" s="106">
        <v>0</v>
      </c>
      <c r="E67" s="106"/>
    </row>
    <row r="68" spans="1:5" ht="48" customHeight="1">
      <c r="A68" s="136" t="s">
        <v>190</v>
      </c>
      <c r="B68" s="103" t="s">
        <v>21</v>
      </c>
      <c r="C68" s="156"/>
      <c r="D68" s="90">
        <v>-38061610</v>
      </c>
      <c r="E68" s="90"/>
    </row>
    <row r="69" spans="1:5" ht="39" customHeight="1">
      <c r="A69" s="153" t="s">
        <v>191</v>
      </c>
      <c r="B69" s="152" t="s">
        <v>20</v>
      </c>
      <c r="C69" s="152"/>
      <c r="D69" s="106">
        <v>-38061610</v>
      </c>
      <c r="E69" s="106"/>
    </row>
    <row r="70" spans="1:5" ht="39" customHeight="1">
      <c r="A70" s="153" t="s">
        <v>192</v>
      </c>
      <c r="B70" s="152" t="s">
        <v>19</v>
      </c>
      <c r="C70" s="152"/>
      <c r="D70" s="106">
        <v>0</v>
      </c>
      <c r="E70" s="106"/>
    </row>
    <row r="71" spans="1:5" ht="39" customHeight="1">
      <c r="A71" s="136" t="s">
        <v>193</v>
      </c>
      <c r="B71" s="103" t="s">
        <v>49</v>
      </c>
      <c r="C71" s="156"/>
      <c r="D71" s="104"/>
      <c r="E71" s="104"/>
    </row>
    <row r="72" spans="1:5" ht="49.5" customHeight="1">
      <c r="A72" s="136" t="s">
        <v>194</v>
      </c>
      <c r="B72" s="103" t="s">
        <v>50</v>
      </c>
      <c r="C72" s="156"/>
      <c r="D72" s="90">
        <f>D68-D71</f>
        <v>-38061610</v>
      </c>
      <c r="E72" s="90"/>
    </row>
    <row r="73" spans="1:5">
      <c r="A73" s="260"/>
      <c r="B73" s="260"/>
      <c r="C73" s="260"/>
      <c r="D73" s="260"/>
      <c r="E73" s="260"/>
    </row>
    <row r="74" spans="1:5">
      <c r="A74" s="177"/>
      <c r="B74" s="177"/>
      <c r="C74" s="177"/>
      <c r="D74" s="177"/>
      <c r="E74" s="177"/>
    </row>
    <row r="75" spans="1:5">
      <c r="A75" s="177"/>
      <c r="B75" s="177"/>
      <c r="C75" s="177"/>
      <c r="D75" s="99"/>
      <c r="E75" s="177"/>
    </row>
    <row r="76" spans="1:5" ht="16.5" customHeight="1">
      <c r="A76" s="621" t="s">
        <v>978</v>
      </c>
      <c r="B76" s="621"/>
      <c r="C76" s="621"/>
      <c r="D76" s="621"/>
      <c r="E76" s="621"/>
    </row>
    <row r="77" spans="1:5">
      <c r="A77" s="100"/>
      <c r="B77" s="101"/>
      <c r="C77" s="177"/>
      <c r="D77" s="177"/>
      <c r="E77" s="177"/>
    </row>
    <row r="78" spans="1:5">
      <c r="A78" s="364"/>
      <c r="B78" s="364"/>
      <c r="C78" s="177"/>
      <c r="D78" s="177"/>
      <c r="E78" s="177"/>
    </row>
    <row r="79" spans="1:5" ht="14.25">
      <c r="A79" s="365" t="s">
        <v>557</v>
      </c>
      <c r="B79" s="364"/>
      <c r="C79" s="177"/>
      <c r="D79" s="177"/>
      <c r="E79" s="601"/>
    </row>
    <row r="80" spans="1:5">
      <c r="A80" s="364"/>
      <c r="B80" s="364"/>
      <c r="C80" s="177"/>
      <c r="D80" s="177"/>
      <c r="E80" s="177"/>
    </row>
    <row r="81" spans="1:5">
      <c r="A81" s="364"/>
      <c r="B81" s="364"/>
      <c r="C81" s="177"/>
      <c r="D81" s="177"/>
      <c r="E81" s="177"/>
    </row>
    <row r="82" spans="1:5">
      <c r="A82" s="364"/>
      <c r="B82" s="364"/>
      <c r="C82" s="177"/>
      <c r="D82" s="177"/>
      <c r="E82" s="177"/>
    </row>
    <row r="83" spans="1:5">
      <c r="A83" s="364"/>
      <c r="B83" s="364"/>
      <c r="C83" s="177"/>
      <c r="D83" s="177"/>
      <c r="E83" s="177"/>
    </row>
    <row r="84" spans="1:5">
      <c r="A84" s="364"/>
      <c r="B84" s="364"/>
      <c r="C84" s="177"/>
      <c r="D84" s="177"/>
      <c r="E84" s="177"/>
    </row>
    <row r="85" spans="1:5">
      <c r="A85" s="364"/>
      <c r="B85" s="364"/>
      <c r="C85" s="177"/>
      <c r="D85" s="177"/>
      <c r="E85" s="177"/>
    </row>
    <row r="86" spans="1:5">
      <c r="A86" s="364"/>
      <c r="B86" s="364"/>
      <c r="C86" s="177"/>
      <c r="D86" s="177"/>
      <c r="E86" s="177"/>
    </row>
    <row r="87" spans="1:5">
      <c r="A87" s="364"/>
      <c r="B87" s="364"/>
      <c r="C87" s="177"/>
      <c r="D87" s="177"/>
      <c r="E87" s="177"/>
    </row>
    <row r="88" spans="1:5">
      <c r="A88" s="364"/>
      <c r="B88" s="364"/>
      <c r="C88" s="177"/>
      <c r="D88" s="177"/>
      <c r="E88" s="177"/>
    </row>
    <row r="89" spans="1:5">
      <c r="A89" s="364"/>
      <c r="B89" s="364"/>
      <c r="C89" s="177"/>
      <c r="D89" s="177"/>
      <c r="E89" s="177"/>
    </row>
    <row r="90" spans="1:5" ht="16.5" customHeight="1">
      <c r="A90" s="397" t="s">
        <v>980</v>
      </c>
      <c r="B90" s="177"/>
      <c r="C90" s="79"/>
      <c r="D90" s="602" t="s">
        <v>981</v>
      </c>
      <c r="E90" s="603" t="s">
        <v>979</v>
      </c>
    </row>
    <row r="91" spans="1:5" ht="14.25" customHeight="1">
      <c r="A91" s="398" t="s">
        <v>803</v>
      </c>
      <c r="B91" s="177"/>
      <c r="C91" s="79"/>
      <c r="D91" s="602" t="s">
        <v>559</v>
      </c>
      <c r="E91" s="389" t="s">
        <v>801</v>
      </c>
    </row>
    <row r="92" spans="1:5">
      <c r="A92" s="102"/>
      <c r="B92" s="102"/>
      <c r="C92" s="100"/>
      <c r="D92" s="100"/>
      <c r="E92" s="102"/>
    </row>
  </sheetData>
  <protectedRanges>
    <protectedRange sqref="C62:D62" name="Range1_1_1"/>
  </protectedRanges>
  <mergeCells count="13">
    <mergeCell ref="A76:E76"/>
    <mergeCell ref="B14:E14"/>
    <mergeCell ref="A1:E1"/>
    <mergeCell ref="A2:E2"/>
    <mergeCell ref="A3:E4"/>
    <mergeCell ref="A5:E5"/>
    <mergeCell ref="B9:E9"/>
    <mergeCell ref="B10:E10"/>
    <mergeCell ref="B11:E11"/>
    <mergeCell ref="B12:E12"/>
    <mergeCell ref="B8:E8"/>
    <mergeCell ref="B13:E13"/>
    <mergeCell ref="B7:D7"/>
  </mergeCells>
  <pageMargins left="0.42" right="0.25" top="0.35" bottom="0.23" header="0.34" footer="0.18"/>
  <pageSetup scale="5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O110"/>
  <sheetViews>
    <sheetView topLeftCell="A82" zoomScaleNormal="100" zoomScaleSheetLayoutView="85" workbookViewId="0">
      <selection activeCell="D72" sqref="D72:D87"/>
    </sheetView>
  </sheetViews>
  <sheetFormatPr defaultColWidth="9.140625" defaultRowHeight="12.75"/>
  <cols>
    <col min="1" max="1" width="52.85546875" style="29" customWidth="1"/>
    <col min="2" max="2" width="11.5703125" style="29" customWidth="1"/>
    <col min="3" max="3" width="8.85546875" style="29" customWidth="1"/>
    <col min="4" max="4" width="28.28515625" style="29" customWidth="1"/>
    <col min="5" max="5" width="30.28515625" style="29" customWidth="1"/>
    <col min="6" max="6" width="30.28515625" style="29" hidden="1" customWidth="1"/>
    <col min="7" max="8" width="21.85546875" style="29" hidden="1" customWidth="1"/>
    <col min="9" max="11" width="30.28515625" style="29" hidden="1" customWidth="1"/>
    <col min="12" max="12" width="10.5703125" style="29" hidden="1" customWidth="1"/>
    <col min="13" max="13" width="20.7109375" style="37" hidden="1" customWidth="1"/>
    <col min="14" max="14" width="20.140625" style="37" hidden="1" customWidth="1"/>
    <col min="15" max="15" width="23.140625" style="30" hidden="1" customWidth="1"/>
    <col min="16" max="16384" width="9.140625" style="29"/>
  </cols>
  <sheetData>
    <row r="1" spans="1:13" ht="27" customHeight="1">
      <c r="A1" s="631" t="s">
        <v>561</v>
      </c>
      <c r="B1" s="631"/>
      <c r="C1" s="631"/>
      <c r="D1" s="631"/>
      <c r="E1" s="631"/>
      <c r="F1" s="390"/>
      <c r="G1" s="390"/>
      <c r="H1" s="390"/>
      <c r="I1" s="390"/>
      <c r="J1" s="390"/>
      <c r="K1" s="390"/>
      <c r="L1" s="390"/>
      <c r="M1" s="399"/>
    </row>
    <row r="2" spans="1:13" ht="35.25" customHeight="1">
      <c r="A2" s="632" t="s">
        <v>144</v>
      </c>
      <c r="B2" s="632"/>
      <c r="C2" s="632"/>
      <c r="D2" s="632"/>
      <c r="E2" s="632"/>
      <c r="F2" s="391"/>
      <c r="G2" s="391"/>
      <c r="H2" s="391"/>
      <c r="I2" s="391"/>
      <c r="J2" s="391"/>
      <c r="K2" s="391"/>
      <c r="L2" s="391"/>
      <c r="M2" s="32"/>
    </row>
    <row r="3" spans="1:13" ht="15" customHeight="1">
      <c r="A3" s="625" t="s">
        <v>200</v>
      </c>
      <c r="B3" s="625"/>
      <c r="C3" s="625"/>
      <c r="D3" s="625"/>
      <c r="E3" s="625"/>
      <c r="F3" s="384"/>
      <c r="G3" s="384"/>
      <c r="H3" s="384"/>
      <c r="I3" s="384"/>
      <c r="J3" s="384"/>
      <c r="K3" s="384"/>
      <c r="L3" s="384"/>
      <c r="M3" s="33"/>
    </row>
    <row r="4" spans="1:13" ht="19.5" customHeight="1">
      <c r="A4" s="625"/>
      <c r="B4" s="625"/>
      <c r="C4" s="625"/>
      <c r="D4" s="625"/>
      <c r="E4" s="625"/>
      <c r="F4" s="384"/>
      <c r="G4" s="384"/>
      <c r="H4" s="384"/>
      <c r="I4" s="384"/>
      <c r="J4" s="384"/>
      <c r="K4" s="384"/>
      <c r="L4" s="384"/>
      <c r="M4" s="33"/>
    </row>
    <row r="5" spans="1:13">
      <c r="A5" s="626" t="s">
        <v>983</v>
      </c>
      <c r="B5" s="626"/>
      <c r="C5" s="626"/>
      <c r="D5" s="626"/>
      <c r="E5" s="626"/>
      <c r="F5" s="385"/>
      <c r="G5" s="385"/>
      <c r="H5" s="385"/>
      <c r="I5" s="385"/>
      <c r="J5" s="385"/>
      <c r="K5" s="385"/>
      <c r="L5" s="385"/>
      <c r="M5" s="34"/>
    </row>
    <row r="6" spans="1:13">
      <c r="A6" s="385"/>
      <c r="B6" s="385"/>
      <c r="C6" s="385"/>
      <c r="D6" s="385"/>
      <c r="E6" s="385"/>
      <c r="F6" s="385"/>
      <c r="G6" s="385"/>
      <c r="H6" s="385"/>
      <c r="I6" s="385"/>
      <c r="J6" s="385"/>
      <c r="K6" s="385"/>
      <c r="L6" s="385"/>
      <c r="M6" s="34"/>
    </row>
    <row r="7" spans="1:13" ht="13.5" customHeight="1">
      <c r="A7" s="145" t="s">
        <v>426</v>
      </c>
      <c r="B7" s="630" t="s">
        <v>972</v>
      </c>
      <c r="C7" s="630"/>
      <c r="D7" s="630"/>
      <c r="E7" s="630"/>
      <c r="F7" s="388"/>
      <c r="G7" s="388"/>
      <c r="H7" s="388"/>
      <c r="I7" s="388"/>
      <c r="J7" s="388"/>
      <c r="K7" s="388"/>
      <c r="L7" s="388"/>
      <c r="M7" s="36"/>
    </row>
    <row r="8" spans="1:13" ht="13.5" customHeight="1">
      <c r="A8" s="148" t="s">
        <v>425</v>
      </c>
      <c r="B8" s="634" t="s">
        <v>973</v>
      </c>
      <c r="C8" s="634"/>
      <c r="D8" s="634"/>
      <c r="E8" s="634"/>
      <c r="F8" s="392"/>
      <c r="G8" s="392"/>
      <c r="H8" s="392"/>
      <c r="I8" s="392"/>
      <c r="J8" s="392"/>
      <c r="K8" s="392"/>
      <c r="L8" s="392"/>
      <c r="M8" s="36"/>
    </row>
    <row r="9" spans="1:13" ht="13.5" customHeight="1">
      <c r="A9" s="145" t="s">
        <v>486</v>
      </c>
      <c r="B9" s="630" t="s">
        <v>977</v>
      </c>
      <c r="C9" s="630"/>
      <c r="D9" s="630"/>
      <c r="E9" s="630"/>
      <c r="F9" s="388"/>
      <c r="G9" s="388"/>
      <c r="H9" s="388"/>
      <c r="I9" s="388"/>
      <c r="J9" s="388"/>
      <c r="K9" s="388"/>
      <c r="L9" s="388"/>
      <c r="M9" s="35"/>
    </row>
    <row r="10" spans="1:13" ht="13.5" customHeight="1">
      <c r="A10" s="146" t="s">
        <v>581</v>
      </c>
      <c r="B10" s="634" t="s">
        <v>975</v>
      </c>
      <c r="C10" s="634"/>
      <c r="D10" s="634"/>
      <c r="E10" s="634"/>
      <c r="F10" s="392"/>
      <c r="G10" s="392"/>
      <c r="H10" s="392"/>
      <c r="I10" s="392"/>
      <c r="J10" s="392"/>
      <c r="K10" s="392"/>
      <c r="L10" s="392"/>
      <c r="M10" s="35"/>
    </row>
    <row r="11" spans="1:13" ht="13.5" customHeight="1">
      <c r="A11" s="145" t="s">
        <v>487</v>
      </c>
      <c r="B11" s="630" t="s">
        <v>590</v>
      </c>
      <c r="C11" s="630"/>
      <c r="D11" s="630"/>
      <c r="E11" s="630"/>
      <c r="F11" s="388"/>
      <c r="G11" s="388"/>
      <c r="H11" s="388"/>
      <c r="I11" s="388"/>
      <c r="J11" s="388"/>
      <c r="K11" s="388"/>
      <c r="L11" s="388"/>
      <c r="M11" s="36"/>
    </row>
    <row r="12" spans="1:13" ht="13.5" customHeight="1">
      <c r="A12" s="147" t="s">
        <v>488</v>
      </c>
      <c r="B12" s="634" t="s">
        <v>591</v>
      </c>
      <c r="C12" s="634"/>
      <c r="D12" s="634"/>
      <c r="E12" s="634"/>
      <c r="F12" s="392"/>
      <c r="G12" s="392"/>
      <c r="H12" s="392"/>
      <c r="I12" s="392"/>
      <c r="J12" s="392"/>
      <c r="K12" s="392"/>
      <c r="L12" s="392"/>
      <c r="M12" s="36"/>
    </row>
    <row r="13" spans="1:13" ht="13.5" customHeight="1">
      <c r="A13" s="388" t="s">
        <v>146</v>
      </c>
      <c r="B13" s="630" t="str">
        <f>BCThuNhap_06203!B13</f>
        <v>Ngày 10 tháng 03 năm 2023</v>
      </c>
      <c r="C13" s="630"/>
      <c r="D13" s="630"/>
      <c r="E13" s="630"/>
      <c r="F13" s="388"/>
      <c r="G13" s="388"/>
      <c r="H13" s="388"/>
      <c r="I13" s="388"/>
      <c r="J13" s="388"/>
      <c r="K13" s="388"/>
      <c r="L13" s="388"/>
      <c r="M13" s="35"/>
    </row>
    <row r="14" spans="1:13" ht="13.5" customHeight="1">
      <c r="A14" s="149" t="s">
        <v>147</v>
      </c>
      <c r="B14" s="622">
        <f>BCThuNhap_06203!B14</f>
        <v>44995</v>
      </c>
      <c r="C14" s="622"/>
      <c r="D14" s="622"/>
      <c r="E14" s="622"/>
      <c r="F14" s="383"/>
      <c r="G14" s="383"/>
      <c r="H14" s="383"/>
      <c r="I14" s="383"/>
      <c r="J14" s="383"/>
      <c r="K14" s="383"/>
      <c r="L14" s="383"/>
    </row>
    <row r="15" spans="1:13">
      <c r="A15" s="400"/>
      <c r="B15" s="400"/>
      <c r="C15" s="400"/>
      <c r="D15" s="400"/>
      <c r="E15" s="400"/>
      <c r="F15" s="400"/>
      <c r="G15" s="400"/>
      <c r="H15" s="400"/>
      <c r="I15" s="400"/>
      <c r="J15" s="400"/>
      <c r="K15" s="400"/>
      <c r="L15" s="400"/>
    </row>
    <row r="16" spans="1:13" ht="39.75" customHeight="1">
      <c r="A16" s="317" t="s">
        <v>148</v>
      </c>
      <c r="B16" s="317" t="s">
        <v>149</v>
      </c>
      <c r="C16" s="154" t="s">
        <v>150</v>
      </c>
      <c r="D16" s="154" t="s">
        <v>984</v>
      </c>
      <c r="E16" s="154" t="s">
        <v>1210</v>
      </c>
      <c r="F16" s="49"/>
      <c r="G16" s="49"/>
      <c r="H16" s="49"/>
      <c r="I16" s="49" t="s">
        <v>586</v>
      </c>
      <c r="J16" s="49"/>
      <c r="K16" s="49"/>
      <c r="L16" s="49"/>
      <c r="M16" s="38"/>
    </row>
    <row r="17" spans="1:15" ht="30" customHeight="1">
      <c r="A17" s="136" t="s">
        <v>250</v>
      </c>
      <c r="B17" s="136"/>
      <c r="C17" s="137"/>
      <c r="D17" s="137"/>
      <c r="E17" s="137"/>
      <c r="F17" s="50"/>
      <c r="G17" s="50"/>
      <c r="H17" s="50"/>
      <c r="I17" s="50"/>
      <c r="J17" s="50"/>
      <c r="K17" s="50"/>
      <c r="L17" s="50"/>
      <c r="M17" s="39"/>
    </row>
    <row r="18" spans="1:15" ht="39" customHeight="1">
      <c r="A18" s="153" t="s">
        <v>251</v>
      </c>
      <c r="B18" s="155" t="s">
        <v>0</v>
      </c>
      <c r="C18" s="151"/>
      <c r="D18" s="172">
        <v>50438938390</v>
      </c>
      <c r="E18" s="172"/>
      <c r="F18" s="51"/>
      <c r="G18" s="51"/>
      <c r="H18" s="51"/>
      <c r="I18" s="51">
        <v>29799258648</v>
      </c>
      <c r="J18" s="51">
        <v>729768413</v>
      </c>
      <c r="K18" s="51"/>
      <c r="L18" s="51"/>
      <c r="M18" s="39"/>
      <c r="O18" s="31"/>
    </row>
    <row r="19" spans="1:15" ht="39" customHeight="1">
      <c r="A19" s="131" t="s">
        <v>252</v>
      </c>
      <c r="B19" s="155" t="s">
        <v>52</v>
      </c>
      <c r="C19" s="152"/>
      <c r="D19" s="173">
        <v>50438938390</v>
      </c>
      <c r="E19" s="173"/>
      <c r="F19" s="51"/>
      <c r="G19" s="59"/>
      <c r="H19" s="59"/>
      <c r="I19" s="51">
        <v>9361428215</v>
      </c>
      <c r="J19" s="51">
        <v>611101479</v>
      </c>
      <c r="K19" s="59"/>
      <c r="L19" s="51"/>
      <c r="M19" s="40"/>
      <c r="O19" s="41"/>
    </row>
    <row r="20" spans="1:15" ht="39" customHeight="1">
      <c r="A20" s="131" t="s">
        <v>810</v>
      </c>
      <c r="B20" s="155">
        <v>111.1</v>
      </c>
      <c r="C20" s="152"/>
      <c r="D20" s="142">
        <v>0</v>
      </c>
      <c r="E20" s="142"/>
      <c r="F20" s="51"/>
      <c r="G20" s="59"/>
      <c r="H20" s="59"/>
      <c r="I20" s="51"/>
      <c r="J20" s="51"/>
      <c r="K20" s="59"/>
      <c r="L20" s="51"/>
      <c r="M20" s="40"/>
      <c r="O20" s="41"/>
    </row>
    <row r="21" spans="1:15" ht="39" customHeight="1">
      <c r="A21" s="131" t="s">
        <v>811</v>
      </c>
      <c r="B21" s="155">
        <v>111.2</v>
      </c>
      <c r="C21" s="152"/>
      <c r="D21" s="142">
        <v>0</v>
      </c>
      <c r="E21" s="142"/>
      <c r="F21" s="51"/>
      <c r="G21" s="59"/>
      <c r="H21" s="59"/>
      <c r="I21" s="51"/>
      <c r="J21" s="51"/>
      <c r="K21" s="59"/>
      <c r="L21" s="51"/>
      <c r="M21" s="40"/>
      <c r="O21" s="41"/>
    </row>
    <row r="22" spans="1:15" ht="39" customHeight="1">
      <c r="A22" s="131" t="s">
        <v>812</v>
      </c>
      <c r="B22" s="155">
        <v>111.3</v>
      </c>
      <c r="C22" s="152"/>
      <c r="D22" s="173">
        <v>50438938390</v>
      </c>
      <c r="E22" s="173"/>
      <c r="F22" s="51"/>
      <c r="G22" s="59"/>
      <c r="H22" s="59"/>
      <c r="I22" s="51"/>
      <c r="J22" s="51"/>
      <c r="K22" s="59"/>
      <c r="L22" s="51"/>
      <c r="M22" s="40"/>
      <c r="O22" s="41"/>
    </row>
    <row r="23" spans="1:15" ht="39" customHeight="1">
      <c r="A23" s="131" t="s">
        <v>253</v>
      </c>
      <c r="B23" s="155" t="s">
        <v>53</v>
      </c>
      <c r="C23" s="152"/>
      <c r="D23" s="142">
        <v>0</v>
      </c>
      <c r="E23" s="174"/>
      <c r="F23" s="51"/>
      <c r="G23" s="60"/>
      <c r="H23" s="60"/>
      <c r="I23" s="51">
        <v>20437830433</v>
      </c>
      <c r="J23" s="51">
        <v>118666934</v>
      </c>
      <c r="K23" s="60"/>
      <c r="L23" s="51"/>
      <c r="M23" s="40"/>
      <c r="O23" s="41"/>
    </row>
    <row r="24" spans="1:15" ht="39" customHeight="1">
      <c r="A24" s="153" t="s">
        <v>297</v>
      </c>
      <c r="B24" s="155" t="s">
        <v>1</v>
      </c>
      <c r="C24" s="152"/>
      <c r="D24" s="142">
        <v>0</v>
      </c>
      <c r="E24" s="173"/>
      <c r="F24" s="51"/>
      <c r="G24" s="59"/>
      <c r="H24" s="59"/>
      <c r="I24" s="51">
        <v>46113652000</v>
      </c>
      <c r="J24" s="51">
        <v>-267466000</v>
      </c>
      <c r="K24" s="59"/>
      <c r="L24" s="51"/>
      <c r="M24" s="40"/>
      <c r="O24" s="42"/>
    </row>
    <row r="25" spans="1:15" ht="39" customHeight="1">
      <c r="A25" s="131" t="s">
        <v>254</v>
      </c>
      <c r="B25" s="155" t="s">
        <v>2</v>
      </c>
      <c r="C25" s="152"/>
      <c r="D25" s="142">
        <v>0</v>
      </c>
      <c r="E25" s="175"/>
      <c r="F25" s="51"/>
      <c r="G25" s="60"/>
      <c r="H25" s="60"/>
      <c r="I25" s="51">
        <v>46113652000</v>
      </c>
      <c r="J25" s="51">
        <v>-267466000</v>
      </c>
      <c r="K25" s="60"/>
      <c r="L25" s="51"/>
      <c r="M25" s="40"/>
      <c r="O25" s="41"/>
    </row>
    <row r="26" spans="1:15" s="20" customFormat="1" ht="39" customHeight="1">
      <c r="A26" s="192" t="s">
        <v>308</v>
      </c>
      <c r="B26" s="165" t="s">
        <v>202</v>
      </c>
      <c r="C26" s="138"/>
      <c r="D26" s="142">
        <v>0</v>
      </c>
      <c r="E26" s="142"/>
      <c r="F26" s="51"/>
      <c r="G26" s="60"/>
      <c r="H26" s="60"/>
      <c r="I26" s="51">
        <v>43113652000</v>
      </c>
      <c r="J26" s="51">
        <v>-267466000</v>
      </c>
      <c r="K26" s="60"/>
      <c r="L26" s="51"/>
      <c r="M26" s="40"/>
      <c r="N26" s="37"/>
      <c r="O26" s="41"/>
    </row>
    <row r="27" spans="1:15" s="20" customFormat="1" ht="39" customHeight="1">
      <c r="A27" s="168" t="s">
        <v>309</v>
      </c>
      <c r="B27" s="155">
        <v>121.2</v>
      </c>
      <c r="C27" s="151"/>
      <c r="D27" s="142">
        <v>0</v>
      </c>
      <c r="E27" s="142"/>
      <c r="F27" s="51"/>
      <c r="G27" s="60"/>
      <c r="H27" s="60"/>
      <c r="I27" s="51">
        <v>0</v>
      </c>
      <c r="J27" s="51"/>
      <c r="K27" s="60"/>
      <c r="L27" s="51"/>
      <c r="M27" s="40"/>
      <c r="N27" s="37"/>
      <c r="O27" s="41"/>
    </row>
    <row r="28" spans="1:15" s="20" customFormat="1" ht="39" customHeight="1">
      <c r="A28" s="192" t="s">
        <v>256</v>
      </c>
      <c r="B28" s="401" t="s">
        <v>203</v>
      </c>
      <c r="C28" s="138"/>
      <c r="D28" s="142">
        <v>0</v>
      </c>
      <c r="E28" s="142"/>
      <c r="F28" s="51"/>
      <c r="G28" s="60"/>
      <c r="H28" s="60"/>
      <c r="I28" s="51">
        <v>0</v>
      </c>
      <c r="J28" s="51">
        <v>0</v>
      </c>
      <c r="K28" s="60"/>
      <c r="L28" s="51"/>
      <c r="M28" s="40"/>
      <c r="N28" s="37"/>
      <c r="O28" s="41"/>
    </row>
    <row r="29" spans="1:15" s="20" customFormat="1" ht="39" customHeight="1">
      <c r="A29" s="192" t="s">
        <v>307</v>
      </c>
      <c r="B29" s="402" t="s">
        <v>205</v>
      </c>
      <c r="C29" s="138"/>
      <c r="D29" s="142">
        <v>0</v>
      </c>
      <c r="E29" s="142"/>
      <c r="F29" s="51"/>
      <c r="G29" s="60"/>
      <c r="H29" s="60"/>
      <c r="I29" s="51">
        <v>3000000000</v>
      </c>
      <c r="J29" s="51">
        <v>0</v>
      </c>
      <c r="K29" s="60"/>
      <c r="L29" s="51"/>
      <c r="M29" s="40"/>
      <c r="N29" s="37"/>
      <c r="O29" s="41"/>
    </row>
    <row r="30" spans="1:15" s="20" customFormat="1" ht="39" customHeight="1">
      <c r="A30" s="192" t="s">
        <v>255</v>
      </c>
      <c r="B30" s="165" t="s">
        <v>582</v>
      </c>
      <c r="C30" s="138"/>
      <c r="D30" s="142">
        <v>0</v>
      </c>
      <c r="E30" s="142"/>
      <c r="F30" s="51"/>
      <c r="G30" s="60"/>
      <c r="H30" s="60"/>
      <c r="I30" s="51">
        <v>0</v>
      </c>
      <c r="J30" s="51">
        <v>0</v>
      </c>
      <c r="K30" s="60"/>
      <c r="L30" s="51"/>
      <c r="M30" s="40"/>
      <c r="N30" s="37"/>
      <c r="O30" s="41"/>
    </row>
    <row r="31" spans="1:15" s="20" customFormat="1" ht="39" customHeight="1">
      <c r="A31" s="168" t="s">
        <v>508</v>
      </c>
      <c r="B31" s="403" t="s">
        <v>210</v>
      </c>
      <c r="C31" s="151"/>
      <c r="D31" s="142">
        <v>0</v>
      </c>
      <c r="E31" s="142"/>
      <c r="F31" s="51"/>
      <c r="G31" s="60"/>
      <c r="H31" s="60"/>
      <c r="I31" s="51">
        <v>0</v>
      </c>
      <c r="J31" s="51">
        <v>0</v>
      </c>
      <c r="K31" s="60"/>
      <c r="L31" s="51"/>
      <c r="M31" s="40"/>
      <c r="N31" s="37"/>
      <c r="O31" s="41"/>
    </row>
    <row r="32" spans="1:15" ht="39" customHeight="1">
      <c r="A32" s="131" t="s">
        <v>257</v>
      </c>
      <c r="B32" s="155" t="s">
        <v>54</v>
      </c>
      <c r="C32" s="152"/>
      <c r="D32" s="142">
        <v>0</v>
      </c>
      <c r="E32" s="142"/>
      <c r="F32" s="51"/>
      <c r="G32" s="60"/>
      <c r="H32" s="60"/>
      <c r="I32" s="51">
        <v>0</v>
      </c>
      <c r="J32" s="51">
        <v>0</v>
      </c>
      <c r="K32" s="60"/>
      <c r="L32" s="51"/>
      <c r="M32" s="40"/>
      <c r="O32" s="41"/>
    </row>
    <row r="33" spans="1:15" ht="39" customHeight="1">
      <c r="A33" s="153" t="s">
        <v>258</v>
      </c>
      <c r="B33" s="155" t="s">
        <v>3</v>
      </c>
      <c r="C33" s="152"/>
      <c r="D33" s="142">
        <v>0</v>
      </c>
      <c r="E33" s="173"/>
      <c r="F33" s="51"/>
      <c r="G33" s="59"/>
      <c r="H33" s="59"/>
      <c r="I33" s="51">
        <v>473787186</v>
      </c>
      <c r="J33" s="51">
        <v>-61449754</v>
      </c>
      <c r="K33" s="59"/>
      <c r="L33" s="51"/>
      <c r="M33" s="40"/>
      <c r="O33" s="41"/>
    </row>
    <row r="34" spans="1:15" ht="39" customHeight="1">
      <c r="A34" s="131" t="s">
        <v>259</v>
      </c>
      <c r="B34" s="155" t="s">
        <v>4</v>
      </c>
      <c r="C34" s="152"/>
      <c r="D34" s="142">
        <v>0</v>
      </c>
      <c r="E34" s="142"/>
      <c r="F34" s="51"/>
      <c r="G34" s="60"/>
      <c r="H34" s="60"/>
      <c r="I34" s="51">
        <v>285571000</v>
      </c>
      <c r="J34" s="51">
        <v>-58238511</v>
      </c>
      <c r="K34" s="60"/>
      <c r="L34" s="51"/>
      <c r="M34" s="40"/>
      <c r="O34" s="42"/>
    </row>
    <row r="35" spans="1:15" ht="39" customHeight="1">
      <c r="A35" s="131" t="s">
        <v>260</v>
      </c>
      <c r="B35" s="155" t="s">
        <v>55</v>
      </c>
      <c r="C35" s="152"/>
      <c r="D35" s="142">
        <v>0</v>
      </c>
      <c r="E35" s="175"/>
      <c r="F35" s="51"/>
      <c r="G35" s="60"/>
      <c r="H35" s="60"/>
      <c r="I35" s="51">
        <v>188216186</v>
      </c>
      <c r="J35" s="51">
        <v>-3211243</v>
      </c>
      <c r="K35" s="60"/>
      <c r="L35" s="51"/>
      <c r="M35" s="40"/>
      <c r="O35" s="42"/>
    </row>
    <row r="36" spans="1:15" ht="39" customHeight="1">
      <c r="A36" s="192" t="s">
        <v>391</v>
      </c>
      <c r="B36" s="155" t="s">
        <v>56</v>
      </c>
      <c r="C36" s="152"/>
      <c r="D36" s="142">
        <v>0</v>
      </c>
      <c r="E36" s="142"/>
      <c r="F36" s="51"/>
      <c r="G36" s="60"/>
      <c r="H36" s="60"/>
      <c r="I36" s="51">
        <v>0</v>
      </c>
      <c r="J36" s="51">
        <v>0</v>
      </c>
      <c r="K36" s="60"/>
      <c r="L36" s="51"/>
      <c r="M36" s="40"/>
      <c r="O36" s="41"/>
    </row>
    <row r="37" spans="1:15" ht="39" customHeight="1">
      <c r="A37" s="167" t="s">
        <v>574</v>
      </c>
      <c r="B37" s="152">
        <v>135</v>
      </c>
      <c r="C37" s="152"/>
      <c r="D37" s="142">
        <v>0</v>
      </c>
      <c r="E37" s="142"/>
      <c r="F37" s="51"/>
      <c r="G37" s="60"/>
      <c r="H37" s="60"/>
      <c r="I37" s="51"/>
      <c r="J37" s="51">
        <v>0</v>
      </c>
      <c r="K37" s="60"/>
      <c r="L37" s="51"/>
      <c r="M37" s="40"/>
      <c r="O37" s="41"/>
    </row>
    <row r="38" spans="1:15" ht="39" customHeight="1">
      <c r="A38" s="167" t="s">
        <v>392</v>
      </c>
      <c r="B38" s="152" t="s">
        <v>57</v>
      </c>
      <c r="C38" s="152"/>
      <c r="D38" s="142">
        <v>0</v>
      </c>
      <c r="E38" s="173"/>
      <c r="F38" s="51"/>
      <c r="G38" s="60"/>
      <c r="H38" s="60"/>
      <c r="I38" s="51">
        <v>188216186</v>
      </c>
      <c r="J38" s="51">
        <v>-3211243</v>
      </c>
      <c r="K38" s="60"/>
      <c r="L38" s="51"/>
      <c r="M38" s="40"/>
      <c r="O38" s="41"/>
    </row>
    <row r="39" spans="1:15" ht="39" customHeight="1">
      <c r="A39" s="169" t="s">
        <v>571</v>
      </c>
      <c r="B39" s="152">
        <v>136.1</v>
      </c>
      <c r="C39" s="152"/>
      <c r="D39" s="142">
        <v>0</v>
      </c>
      <c r="E39" s="142"/>
      <c r="F39" s="51"/>
      <c r="G39" s="60"/>
      <c r="H39" s="60"/>
      <c r="I39" s="51">
        <v>0</v>
      </c>
      <c r="J39" s="51">
        <v>0</v>
      </c>
      <c r="K39" s="60"/>
      <c r="L39" s="51"/>
      <c r="M39" s="40"/>
      <c r="O39" s="41"/>
    </row>
    <row r="40" spans="1:15" ht="39" customHeight="1">
      <c r="A40" s="167" t="s">
        <v>567</v>
      </c>
      <c r="B40" s="152">
        <v>136.19999999999999</v>
      </c>
      <c r="C40" s="152"/>
      <c r="D40" s="142">
        <v>0</v>
      </c>
      <c r="E40" s="175"/>
      <c r="F40" s="51"/>
      <c r="G40" s="60"/>
      <c r="H40" s="60"/>
      <c r="I40" s="51">
        <v>188216186</v>
      </c>
      <c r="J40" s="51">
        <v>-3211243</v>
      </c>
      <c r="K40" s="60"/>
      <c r="L40" s="51"/>
      <c r="M40" s="40"/>
      <c r="O40" s="41"/>
    </row>
    <row r="41" spans="1:15" ht="39" customHeight="1">
      <c r="A41" s="167" t="s">
        <v>566</v>
      </c>
      <c r="B41" s="152">
        <v>136.30000000000001</v>
      </c>
      <c r="C41" s="152"/>
      <c r="D41" s="150">
        <v>0</v>
      </c>
      <c r="E41" s="150"/>
      <c r="F41" s="51"/>
      <c r="G41" s="60"/>
      <c r="H41" s="60"/>
      <c r="I41" s="51">
        <v>0</v>
      </c>
      <c r="J41" s="51">
        <v>0</v>
      </c>
      <c r="K41" s="60"/>
      <c r="L41" s="51"/>
      <c r="M41" s="40"/>
      <c r="O41" s="41"/>
    </row>
    <row r="42" spans="1:15" ht="39" customHeight="1">
      <c r="A42" s="167" t="s">
        <v>572</v>
      </c>
      <c r="B42" s="152">
        <v>136.4</v>
      </c>
      <c r="C42" s="152"/>
      <c r="D42" s="150">
        <v>0</v>
      </c>
      <c r="E42" s="150"/>
      <c r="F42" s="51"/>
      <c r="G42" s="60"/>
      <c r="H42" s="60"/>
      <c r="I42" s="51">
        <v>0</v>
      </c>
      <c r="J42" s="51">
        <v>0</v>
      </c>
      <c r="K42" s="60"/>
      <c r="L42" s="51"/>
      <c r="M42" s="40"/>
      <c r="O42" s="41"/>
    </row>
    <row r="43" spans="1:15" ht="39" customHeight="1">
      <c r="A43" s="167" t="s">
        <v>573</v>
      </c>
      <c r="B43" s="152">
        <v>136.5</v>
      </c>
      <c r="C43" s="152"/>
      <c r="D43" s="150">
        <v>0</v>
      </c>
      <c r="E43" s="150"/>
      <c r="F43" s="51"/>
      <c r="G43" s="60"/>
      <c r="H43" s="60"/>
      <c r="I43" s="51">
        <v>0</v>
      </c>
      <c r="J43" s="51">
        <v>0</v>
      </c>
      <c r="K43" s="60"/>
      <c r="L43" s="51"/>
      <c r="M43" s="40"/>
      <c r="O43" s="41"/>
    </row>
    <row r="44" spans="1:15" ht="39" customHeight="1">
      <c r="A44" s="131" t="s">
        <v>261</v>
      </c>
      <c r="B44" s="155" t="s">
        <v>58</v>
      </c>
      <c r="C44" s="152"/>
      <c r="D44" s="150">
        <v>0</v>
      </c>
      <c r="E44" s="150"/>
      <c r="F44" s="51"/>
      <c r="G44" s="60"/>
      <c r="H44" s="60"/>
      <c r="I44" s="51">
        <v>0</v>
      </c>
      <c r="J44" s="51">
        <v>0</v>
      </c>
      <c r="K44" s="60"/>
      <c r="L44" s="51"/>
      <c r="M44" s="40"/>
      <c r="O44" s="42"/>
    </row>
    <row r="45" spans="1:15" ht="39" customHeight="1">
      <c r="A45" s="131" t="s">
        <v>262</v>
      </c>
      <c r="B45" s="155" t="s">
        <v>59</v>
      </c>
      <c r="C45" s="152"/>
      <c r="D45" s="150">
        <v>0</v>
      </c>
      <c r="E45" s="150"/>
      <c r="F45" s="51"/>
      <c r="G45" s="60"/>
      <c r="H45" s="60"/>
      <c r="I45" s="51">
        <v>0</v>
      </c>
      <c r="J45" s="51">
        <v>0</v>
      </c>
      <c r="K45" s="60"/>
      <c r="L45" s="51"/>
      <c r="M45" s="404" t="s">
        <v>516</v>
      </c>
      <c r="N45" s="57"/>
      <c r="O45" s="42"/>
    </row>
    <row r="46" spans="1:15" ht="39" customHeight="1">
      <c r="A46" s="136" t="s">
        <v>263</v>
      </c>
      <c r="B46" s="157" t="s">
        <v>60</v>
      </c>
      <c r="C46" s="156"/>
      <c r="D46" s="176">
        <v>50438938390</v>
      </c>
      <c r="E46" s="176"/>
      <c r="F46" s="51"/>
      <c r="G46" s="66">
        <v>0</v>
      </c>
      <c r="H46" s="66">
        <v>0</v>
      </c>
      <c r="I46" s="51">
        <v>76386697834</v>
      </c>
      <c r="J46" s="51">
        <v>400852659</v>
      </c>
      <c r="K46" s="61"/>
      <c r="L46" s="51"/>
      <c r="M46" s="53">
        <v>77161857907</v>
      </c>
      <c r="N46" s="55">
        <v>76787550493</v>
      </c>
      <c r="O46" s="41"/>
    </row>
    <row r="47" spans="1:15" ht="39" customHeight="1">
      <c r="A47" s="136" t="s">
        <v>264</v>
      </c>
      <c r="B47" s="157" t="s">
        <v>61</v>
      </c>
      <c r="C47" s="156"/>
      <c r="D47" s="158">
        <v>0</v>
      </c>
      <c r="E47" s="158"/>
      <c r="F47" s="51"/>
      <c r="G47" s="62"/>
      <c r="H47" s="62"/>
      <c r="I47" s="51"/>
      <c r="J47" s="51">
        <v>0</v>
      </c>
      <c r="K47" s="62"/>
      <c r="L47" s="51"/>
      <c r="M47" s="54">
        <v>0</v>
      </c>
      <c r="N47" s="57">
        <v>0</v>
      </c>
      <c r="O47" s="41"/>
    </row>
    <row r="48" spans="1:15" ht="39" customHeight="1">
      <c r="A48" s="131" t="s">
        <v>393</v>
      </c>
      <c r="B48" s="155" t="s">
        <v>6</v>
      </c>
      <c r="C48" s="152"/>
      <c r="D48" s="150">
        <v>0</v>
      </c>
      <c r="E48" s="150"/>
      <c r="F48" s="51"/>
      <c r="G48" s="60"/>
      <c r="H48" s="60"/>
      <c r="I48" s="51">
        <v>0</v>
      </c>
      <c r="J48" s="51">
        <v>0</v>
      </c>
      <c r="K48" s="60"/>
      <c r="L48" s="51"/>
      <c r="M48" s="40"/>
      <c r="O48" s="42"/>
    </row>
    <row r="49" spans="1:15" ht="39" customHeight="1">
      <c r="A49" s="131" t="s">
        <v>265</v>
      </c>
      <c r="B49" s="155" t="s">
        <v>7</v>
      </c>
      <c r="C49" s="152"/>
      <c r="D49" s="150">
        <v>0</v>
      </c>
      <c r="E49" s="150"/>
      <c r="F49" s="51"/>
      <c r="G49" s="60"/>
      <c r="H49" s="60"/>
      <c r="I49" s="51">
        <v>1491333650</v>
      </c>
      <c r="J49" s="51">
        <v>-1427738400</v>
      </c>
      <c r="K49" s="60"/>
      <c r="L49" s="51"/>
      <c r="M49" s="40"/>
      <c r="O49" s="42"/>
    </row>
    <row r="50" spans="1:15" ht="64.5" customHeight="1">
      <c r="A50" s="131" t="s">
        <v>385</v>
      </c>
      <c r="B50" s="155" t="s">
        <v>62</v>
      </c>
      <c r="C50" s="152"/>
      <c r="D50" s="150">
        <v>0</v>
      </c>
      <c r="E50" s="150"/>
      <c r="F50" s="51"/>
      <c r="G50" s="60"/>
      <c r="H50" s="60"/>
      <c r="I50" s="51">
        <v>0</v>
      </c>
      <c r="J50" s="51">
        <v>250000</v>
      </c>
      <c r="K50" s="60"/>
      <c r="L50" s="51"/>
      <c r="M50" s="40"/>
      <c r="O50" s="42"/>
    </row>
    <row r="51" spans="1:15" ht="39" customHeight="1">
      <c r="A51" s="131" t="s">
        <v>266</v>
      </c>
      <c r="B51" s="155" t="s">
        <v>8</v>
      </c>
      <c r="C51" s="152"/>
      <c r="D51" s="159">
        <v>0</v>
      </c>
      <c r="E51" s="159"/>
      <c r="F51" s="51"/>
      <c r="G51" s="60"/>
      <c r="H51" s="60"/>
      <c r="I51" s="51">
        <v>0</v>
      </c>
      <c r="J51" s="51">
        <v>0</v>
      </c>
      <c r="K51" s="60"/>
      <c r="L51" s="51"/>
      <c r="M51" s="40"/>
      <c r="O51" s="42"/>
    </row>
    <row r="52" spans="1:15" ht="39" customHeight="1">
      <c r="A52" s="131" t="s">
        <v>267</v>
      </c>
      <c r="B52" s="155" t="s">
        <v>9</v>
      </c>
      <c r="C52" s="152"/>
      <c r="D52" s="150">
        <v>0</v>
      </c>
      <c r="E52" s="150"/>
      <c r="F52" s="51"/>
      <c r="G52" s="60"/>
      <c r="H52" s="60"/>
      <c r="I52" s="51">
        <v>0</v>
      </c>
      <c r="J52" s="51">
        <v>0</v>
      </c>
      <c r="K52" s="60"/>
      <c r="L52" s="51"/>
      <c r="M52" s="40"/>
      <c r="O52" s="42"/>
    </row>
    <row r="53" spans="1:15" ht="39" customHeight="1">
      <c r="A53" s="131" t="s">
        <v>268</v>
      </c>
      <c r="B53" s="155" t="s">
        <v>63</v>
      </c>
      <c r="C53" s="152"/>
      <c r="D53" s="142">
        <v>5000000</v>
      </c>
      <c r="E53" s="142"/>
      <c r="F53" s="51"/>
      <c r="G53" s="60"/>
      <c r="H53" s="60"/>
      <c r="I53" s="51">
        <v>95797260</v>
      </c>
      <c r="J53" s="51">
        <v>15591781</v>
      </c>
      <c r="K53" s="60"/>
      <c r="L53" s="51"/>
      <c r="M53" s="40"/>
      <c r="O53" s="42"/>
    </row>
    <row r="54" spans="1:15" ht="39" customHeight="1">
      <c r="A54" s="192" t="s">
        <v>269</v>
      </c>
      <c r="B54" s="140">
        <v>316.10000000000002</v>
      </c>
      <c r="C54" s="152"/>
      <c r="D54" s="142">
        <v>0</v>
      </c>
      <c r="E54" s="142"/>
      <c r="F54" s="51"/>
      <c r="G54" s="60"/>
      <c r="H54" s="60"/>
      <c r="I54" s="51">
        <v>0</v>
      </c>
      <c r="J54" s="51">
        <v>0</v>
      </c>
      <c r="K54" s="60"/>
      <c r="L54" s="51"/>
      <c r="M54" s="40"/>
      <c r="O54" s="41"/>
    </row>
    <row r="55" spans="1:15" ht="39" customHeight="1">
      <c r="A55" s="192" t="s">
        <v>270</v>
      </c>
      <c r="B55" s="140">
        <v>316.2</v>
      </c>
      <c r="C55" s="152"/>
      <c r="D55" s="142">
        <v>0</v>
      </c>
      <c r="E55" s="142"/>
      <c r="F55" s="51"/>
      <c r="G55" s="60"/>
      <c r="H55" s="60"/>
      <c r="I55" s="51">
        <v>82780822</v>
      </c>
      <c r="J55" s="51">
        <v>9342466</v>
      </c>
      <c r="K55" s="60"/>
      <c r="L55" s="51"/>
      <c r="M55" s="40"/>
      <c r="O55" s="41"/>
    </row>
    <row r="56" spans="1:15" ht="39" customHeight="1">
      <c r="A56" s="192" t="s">
        <v>271</v>
      </c>
      <c r="B56" s="140">
        <v>316.3</v>
      </c>
      <c r="C56" s="152"/>
      <c r="D56" s="142">
        <v>0</v>
      </c>
      <c r="E56" s="142"/>
      <c r="F56" s="51"/>
      <c r="G56" s="60"/>
      <c r="H56" s="60"/>
      <c r="I56" s="51">
        <v>0</v>
      </c>
      <c r="J56" s="51">
        <v>0</v>
      </c>
      <c r="K56" s="60"/>
      <c r="L56" s="51"/>
      <c r="M56" s="40"/>
      <c r="O56" s="41"/>
    </row>
    <row r="57" spans="1:15" ht="39" customHeight="1">
      <c r="A57" s="192" t="s">
        <v>273</v>
      </c>
      <c r="B57" s="140">
        <v>316.39999999999998</v>
      </c>
      <c r="C57" s="152"/>
      <c r="D57" s="142">
        <v>0</v>
      </c>
      <c r="E57" s="142"/>
      <c r="F57" s="51"/>
      <c r="G57" s="60"/>
      <c r="H57" s="60"/>
      <c r="I57" s="51">
        <v>0</v>
      </c>
      <c r="J57" s="51">
        <v>0</v>
      </c>
      <c r="K57" s="60"/>
      <c r="L57" s="51"/>
      <c r="M57" s="40"/>
      <c r="O57" s="41"/>
    </row>
    <row r="58" spans="1:15" ht="48" customHeight="1">
      <c r="A58" s="192" t="s">
        <v>272</v>
      </c>
      <c r="B58" s="140">
        <v>316.5</v>
      </c>
      <c r="C58" s="152"/>
      <c r="D58" s="142">
        <v>0</v>
      </c>
      <c r="E58" s="175"/>
      <c r="F58" s="51"/>
      <c r="G58" s="60"/>
      <c r="H58" s="60"/>
      <c r="I58" s="51">
        <v>11400000</v>
      </c>
      <c r="J58" s="51">
        <v>5400000</v>
      </c>
      <c r="K58" s="60"/>
      <c r="L58" s="51"/>
      <c r="M58" s="40"/>
      <c r="O58" s="41"/>
    </row>
    <row r="59" spans="1:15" ht="48" customHeight="1">
      <c r="A59" s="192" t="s">
        <v>394</v>
      </c>
      <c r="B59" s="140">
        <v>316.60000000000002</v>
      </c>
      <c r="C59" s="152"/>
      <c r="D59" s="142">
        <v>0</v>
      </c>
      <c r="E59" s="142"/>
      <c r="F59" s="51"/>
      <c r="G59" s="60"/>
      <c r="H59" s="60"/>
      <c r="I59" s="51">
        <v>0</v>
      </c>
      <c r="J59" s="51">
        <v>0</v>
      </c>
      <c r="K59" s="60"/>
      <c r="L59" s="51"/>
      <c r="M59" s="40"/>
      <c r="O59" s="41"/>
    </row>
    <row r="60" spans="1:15" ht="39" customHeight="1">
      <c r="A60" s="192" t="s">
        <v>414</v>
      </c>
      <c r="B60" s="140">
        <v>316.7</v>
      </c>
      <c r="C60" s="152"/>
      <c r="D60" s="142">
        <v>5000000</v>
      </c>
      <c r="E60" s="142"/>
      <c r="F60" s="51"/>
      <c r="G60" s="60"/>
      <c r="H60" s="60"/>
      <c r="I60" s="51">
        <v>1616438</v>
      </c>
      <c r="J60" s="51">
        <v>849315</v>
      </c>
      <c r="K60" s="60"/>
      <c r="L60" s="51"/>
      <c r="M60" s="40"/>
      <c r="O60" s="41"/>
    </row>
    <row r="61" spans="1:15" ht="39" customHeight="1">
      <c r="A61" s="131" t="s">
        <v>274</v>
      </c>
      <c r="B61" s="155" t="s">
        <v>64</v>
      </c>
      <c r="C61" s="152"/>
      <c r="D61" s="142">
        <v>0</v>
      </c>
      <c r="E61" s="142"/>
      <c r="F61" s="51"/>
      <c r="G61" s="60"/>
      <c r="H61" s="60"/>
      <c r="I61" s="51">
        <v>0</v>
      </c>
      <c r="J61" s="51">
        <v>0</v>
      </c>
      <c r="K61" s="60"/>
      <c r="L61" s="51"/>
      <c r="M61" s="40"/>
      <c r="O61" s="42"/>
    </row>
    <row r="62" spans="1:15" ht="39" customHeight="1">
      <c r="A62" s="131" t="s">
        <v>275</v>
      </c>
      <c r="B62" s="155" t="s">
        <v>10</v>
      </c>
      <c r="C62" s="152"/>
      <c r="D62" s="142">
        <v>0</v>
      </c>
      <c r="E62" s="142"/>
      <c r="F62" s="51"/>
      <c r="G62" s="60"/>
      <c r="H62" s="60"/>
      <c r="I62" s="51">
        <v>0</v>
      </c>
      <c r="J62" s="51">
        <v>0</v>
      </c>
      <c r="K62" s="60"/>
      <c r="L62" s="51"/>
      <c r="M62" s="40"/>
      <c r="O62" s="42"/>
    </row>
    <row r="63" spans="1:15" ht="39" customHeight="1">
      <c r="A63" s="131" t="s">
        <v>276</v>
      </c>
      <c r="B63" s="155" t="s">
        <v>65</v>
      </c>
      <c r="C63" s="152"/>
      <c r="D63" s="175">
        <v>37000000</v>
      </c>
      <c r="E63" s="175"/>
      <c r="F63" s="51"/>
      <c r="G63" s="60"/>
      <c r="H63" s="60"/>
      <c r="I63" s="51">
        <v>109626433</v>
      </c>
      <c r="J63" s="51">
        <v>8751876</v>
      </c>
      <c r="K63" s="60"/>
      <c r="L63" s="51"/>
      <c r="M63" s="40"/>
      <c r="O63" s="42"/>
    </row>
    <row r="64" spans="1:15" ht="39" customHeight="1">
      <c r="A64" s="192" t="s">
        <v>277</v>
      </c>
      <c r="B64" s="140">
        <v>319.10000000000002</v>
      </c>
      <c r="C64" s="152"/>
      <c r="D64" s="142">
        <v>0</v>
      </c>
      <c r="E64" s="175"/>
      <c r="F64" s="51"/>
      <c r="G64" s="60"/>
      <c r="H64" s="60"/>
      <c r="I64" s="51">
        <v>51431433</v>
      </c>
      <c r="J64" s="51">
        <v>6801876</v>
      </c>
      <c r="K64" s="60"/>
      <c r="L64" s="51"/>
      <c r="M64" s="40"/>
      <c r="O64" s="41"/>
    </row>
    <row r="65" spans="1:15" ht="39" customHeight="1">
      <c r="A65" s="192" t="s">
        <v>418</v>
      </c>
      <c r="B65" s="140">
        <v>319.2</v>
      </c>
      <c r="C65" s="152"/>
      <c r="D65" s="175">
        <v>15000000</v>
      </c>
      <c r="E65" s="175"/>
      <c r="F65" s="51"/>
      <c r="G65" s="60"/>
      <c r="H65" s="60"/>
      <c r="I65" s="51">
        <v>10750000</v>
      </c>
      <c r="J65" s="51">
        <v>0</v>
      </c>
      <c r="K65" s="60"/>
      <c r="L65" s="51"/>
      <c r="M65" s="40"/>
      <c r="O65" s="41"/>
    </row>
    <row r="66" spans="1:15" ht="39" customHeight="1">
      <c r="A66" s="192" t="s">
        <v>278</v>
      </c>
      <c r="B66" s="140">
        <v>319.3</v>
      </c>
      <c r="C66" s="152"/>
      <c r="D66" s="175">
        <v>16500000</v>
      </c>
      <c r="E66" s="175"/>
      <c r="F66" s="51"/>
      <c r="G66" s="60"/>
      <c r="H66" s="60"/>
      <c r="I66" s="51">
        <v>11180000</v>
      </c>
      <c r="J66" s="51">
        <v>0</v>
      </c>
      <c r="K66" s="60"/>
      <c r="L66" s="51"/>
      <c r="M66" s="40"/>
      <c r="O66" s="41"/>
    </row>
    <row r="67" spans="1:15" ht="39" customHeight="1">
      <c r="A67" s="192" t="s">
        <v>279</v>
      </c>
      <c r="B67" s="140">
        <v>319.39999999999998</v>
      </c>
      <c r="C67" s="152"/>
      <c r="D67" s="175">
        <v>5500000</v>
      </c>
      <c r="E67" s="175"/>
      <c r="F67" s="51"/>
      <c r="G67" s="60"/>
      <c r="H67" s="60"/>
      <c r="I67" s="51">
        <v>19565000</v>
      </c>
      <c r="J67" s="51">
        <v>0</v>
      </c>
      <c r="K67" s="60"/>
      <c r="L67" s="51"/>
      <c r="M67" s="40"/>
      <c r="O67" s="41"/>
    </row>
    <row r="68" spans="1:15" ht="39" customHeight="1">
      <c r="A68" s="192" t="s">
        <v>280</v>
      </c>
      <c r="B68" s="140">
        <v>319.5</v>
      </c>
      <c r="C68" s="152"/>
      <c r="D68" s="142">
        <v>0</v>
      </c>
      <c r="E68" s="175"/>
      <c r="F68" s="51"/>
      <c r="G68" s="60"/>
      <c r="H68" s="60"/>
      <c r="I68" s="51">
        <v>11000000</v>
      </c>
      <c r="J68" s="51">
        <v>0</v>
      </c>
      <c r="K68" s="60"/>
      <c r="L68" s="51"/>
      <c r="M68" s="40"/>
      <c r="O68" s="41"/>
    </row>
    <row r="69" spans="1:15" ht="39" customHeight="1">
      <c r="A69" s="192" t="s">
        <v>281</v>
      </c>
      <c r="B69" s="140">
        <v>319.60000000000002</v>
      </c>
      <c r="C69" s="152"/>
      <c r="D69" s="142">
        <v>0</v>
      </c>
      <c r="E69" s="142"/>
      <c r="F69" s="51"/>
      <c r="G69" s="60"/>
      <c r="H69" s="60"/>
      <c r="I69" s="51">
        <v>5700000</v>
      </c>
      <c r="J69" s="51">
        <v>1950000</v>
      </c>
      <c r="K69" s="60"/>
      <c r="L69" s="51"/>
      <c r="M69" s="40"/>
      <c r="O69" s="41"/>
    </row>
    <row r="70" spans="1:15" ht="39" customHeight="1">
      <c r="A70" s="192" t="s">
        <v>396</v>
      </c>
      <c r="B70" s="140">
        <v>319.7</v>
      </c>
      <c r="C70" s="152"/>
      <c r="D70" s="142">
        <v>0</v>
      </c>
      <c r="E70" s="142"/>
      <c r="F70" s="51"/>
      <c r="G70" s="60"/>
      <c r="H70" s="60"/>
      <c r="I70" s="51">
        <v>0</v>
      </c>
      <c r="J70" s="51">
        <v>0</v>
      </c>
      <c r="K70" s="60"/>
      <c r="L70" s="51"/>
      <c r="M70" s="40"/>
      <c r="O70" s="41"/>
    </row>
    <row r="71" spans="1:15" ht="39" customHeight="1">
      <c r="A71" s="131" t="s">
        <v>282</v>
      </c>
      <c r="B71" s="155" t="s">
        <v>66</v>
      </c>
      <c r="C71" s="152"/>
      <c r="D71" s="142">
        <v>0</v>
      </c>
      <c r="E71" s="142"/>
      <c r="F71" s="51"/>
      <c r="G71" s="60"/>
      <c r="H71" s="60"/>
      <c r="I71" s="51">
        <v>0</v>
      </c>
      <c r="J71" s="51">
        <v>0</v>
      </c>
      <c r="K71" s="60"/>
      <c r="L71" s="51"/>
      <c r="M71" s="40"/>
      <c r="O71" s="43"/>
    </row>
    <row r="72" spans="1:15" ht="39" customHeight="1">
      <c r="A72" s="136" t="s">
        <v>283</v>
      </c>
      <c r="B72" s="157" t="s">
        <v>5</v>
      </c>
      <c r="C72" s="156"/>
      <c r="D72" s="176">
        <v>42000000</v>
      </c>
      <c r="E72" s="176"/>
      <c r="F72" s="51"/>
      <c r="G72" s="66" t="s">
        <v>579</v>
      </c>
      <c r="H72" s="66"/>
      <c r="I72" s="51">
        <v>1696757343</v>
      </c>
      <c r="J72" s="51">
        <v>-1403144743</v>
      </c>
      <c r="K72" s="61"/>
      <c r="L72" s="51"/>
      <c r="M72" s="53">
        <v>190555733</v>
      </c>
      <c r="N72" s="53">
        <v>293612600</v>
      </c>
      <c r="O72" s="44"/>
    </row>
    <row r="73" spans="1:15" ht="48.75" customHeight="1">
      <c r="A73" s="136" t="s">
        <v>284</v>
      </c>
      <c r="B73" s="157" t="s">
        <v>11</v>
      </c>
      <c r="C73" s="156"/>
      <c r="D73" s="176">
        <v>50396938390</v>
      </c>
      <c r="E73" s="176"/>
      <c r="F73" s="51"/>
      <c r="G73" s="66">
        <v>0</v>
      </c>
      <c r="H73" s="66">
        <v>0</v>
      </c>
      <c r="I73" s="51">
        <v>74689940491</v>
      </c>
      <c r="J73" s="51">
        <v>1803997402</v>
      </c>
      <c r="K73" s="61"/>
      <c r="L73" s="51"/>
      <c r="M73" s="54">
        <v>0</v>
      </c>
      <c r="N73" s="54">
        <v>0</v>
      </c>
      <c r="O73" s="45"/>
    </row>
    <row r="74" spans="1:15" ht="39" customHeight="1">
      <c r="A74" s="131" t="s">
        <v>285</v>
      </c>
      <c r="B74" s="155" t="s">
        <v>12</v>
      </c>
      <c r="C74" s="152"/>
      <c r="D74" s="175">
        <v>50435000000</v>
      </c>
      <c r="E74" s="175"/>
      <c r="F74" s="51"/>
      <c r="G74" s="67"/>
      <c r="H74" s="67"/>
      <c r="I74" s="51">
        <v>63515455252</v>
      </c>
      <c r="J74" s="51">
        <v>41425800</v>
      </c>
      <c r="K74" s="60"/>
      <c r="L74" s="51"/>
      <c r="M74" s="53">
        <v>76971302174</v>
      </c>
      <c r="N74" s="55">
        <v>76493937893</v>
      </c>
      <c r="O74" s="45"/>
    </row>
    <row r="75" spans="1:15" ht="39" customHeight="1">
      <c r="A75" s="192" t="s">
        <v>286</v>
      </c>
      <c r="B75" s="155" t="s">
        <v>13</v>
      </c>
      <c r="C75" s="152"/>
      <c r="D75" s="175">
        <v>50435000000</v>
      </c>
      <c r="E75" s="175"/>
      <c r="F75" s="51"/>
      <c r="G75" s="67"/>
      <c r="H75" s="67"/>
      <c r="I75" s="51"/>
      <c r="J75" s="51"/>
      <c r="K75" s="60"/>
      <c r="L75" s="51"/>
      <c r="M75" s="56"/>
      <c r="N75" s="56"/>
      <c r="O75" s="43"/>
    </row>
    <row r="76" spans="1:15" ht="39" customHeight="1">
      <c r="A76" s="192" t="s">
        <v>287</v>
      </c>
      <c r="B76" s="155" t="s">
        <v>67</v>
      </c>
      <c r="C76" s="152"/>
      <c r="D76" s="142">
        <v>0</v>
      </c>
      <c r="E76" s="142"/>
      <c r="F76" s="51"/>
      <c r="G76" s="60"/>
      <c r="H76" s="60"/>
      <c r="I76" s="51"/>
      <c r="J76" s="51"/>
      <c r="K76" s="60"/>
      <c r="L76" s="51"/>
      <c r="M76" s="56"/>
      <c r="N76" s="57"/>
      <c r="O76" s="43"/>
    </row>
    <row r="77" spans="1:15" ht="39" customHeight="1">
      <c r="A77" s="131" t="s">
        <v>288</v>
      </c>
      <c r="B77" s="155" t="s">
        <v>68</v>
      </c>
      <c r="C77" s="152"/>
      <c r="D77" s="142">
        <v>0</v>
      </c>
      <c r="E77" s="142"/>
      <c r="F77" s="51"/>
      <c r="G77" s="60"/>
      <c r="H77" s="60"/>
      <c r="I77" s="51"/>
      <c r="J77" s="51"/>
      <c r="K77" s="60"/>
      <c r="L77" s="51"/>
      <c r="M77" s="58"/>
      <c r="N77" s="55"/>
      <c r="O77" s="43"/>
    </row>
    <row r="78" spans="1:15" ht="39" customHeight="1">
      <c r="A78" s="131" t="s">
        <v>289</v>
      </c>
      <c r="B78" s="155" t="s">
        <v>14</v>
      </c>
      <c r="C78" s="152"/>
      <c r="D78" s="142">
        <v>-38061610</v>
      </c>
      <c r="E78" s="142"/>
      <c r="F78" s="51"/>
      <c r="G78" s="60"/>
      <c r="H78" s="60"/>
      <c r="I78" s="51">
        <v>10146275894</v>
      </c>
      <c r="J78" s="51">
        <v>1754247402</v>
      </c>
      <c r="K78" s="60"/>
      <c r="L78" s="51"/>
      <c r="M78" s="56">
        <v>0</v>
      </c>
      <c r="N78" s="56">
        <v>0</v>
      </c>
      <c r="O78" s="45"/>
    </row>
    <row r="79" spans="1:15" ht="48.75" customHeight="1">
      <c r="A79" s="136" t="s">
        <v>511</v>
      </c>
      <c r="B79" s="157" t="s">
        <v>15</v>
      </c>
      <c r="C79" s="156"/>
      <c r="D79" s="171">
        <v>9992.4500000000007</v>
      </c>
      <c r="E79" s="171"/>
      <c r="F79" s="51"/>
      <c r="G79" s="63"/>
      <c r="H79" s="63"/>
      <c r="I79" s="51">
        <v>11759.33</v>
      </c>
      <c r="J79" s="51">
        <v>276.18000000000029</v>
      </c>
      <c r="K79" s="63"/>
      <c r="L79" s="51"/>
      <c r="M79" s="39"/>
      <c r="O79" s="46"/>
    </row>
    <row r="80" spans="1:15" ht="39" customHeight="1">
      <c r="A80" s="136" t="s">
        <v>290</v>
      </c>
      <c r="B80" s="157" t="s">
        <v>69</v>
      </c>
      <c r="C80" s="156"/>
      <c r="D80" s="166">
        <v>0</v>
      </c>
      <c r="E80" s="166"/>
      <c r="F80" s="51"/>
      <c r="G80" s="63"/>
      <c r="H80" s="63"/>
      <c r="I80" s="51"/>
      <c r="J80" s="51">
        <v>0</v>
      </c>
      <c r="K80" s="63"/>
      <c r="L80" s="51"/>
      <c r="M80" s="39"/>
      <c r="N80" s="39"/>
      <c r="O80" s="46"/>
    </row>
    <row r="81" spans="1:15" ht="39" customHeight="1">
      <c r="A81" s="131" t="s">
        <v>291</v>
      </c>
      <c r="B81" s="155" t="s">
        <v>70</v>
      </c>
      <c r="C81" s="152"/>
      <c r="D81" s="142">
        <v>0</v>
      </c>
      <c r="E81" s="142"/>
      <c r="F81" s="51"/>
      <c r="G81" s="60"/>
      <c r="H81" s="60"/>
      <c r="I81" s="51">
        <v>0</v>
      </c>
      <c r="J81" s="51">
        <v>0</v>
      </c>
      <c r="K81" s="60"/>
      <c r="L81" s="51"/>
      <c r="M81" s="40"/>
      <c r="O81" s="45"/>
    </row>
    <row r="82" spans="1:15" ht="48" customHeight="1">
      <c r="A82" s="131" t="s">
        <v>292</v>
      </c>
      <c r="B82" s="155" t="s">
        <v>71</v>
      </c>
      <c r="C82" s="152"/>
      <c r="D82" s="142">
        <v>0</v>
      </c>
      <c r="E82" s="142"/>
      <c r="F82" s="51"/>
      <c r="G82" s="60"/>
      <c r="H82" s="60"/>
      <c r="I82" s="51">
        <v>11894947459</v>
      </c>
      <c r="J82" s="51">
        <v>0</v>
      </c>
      <c r="K82" s="60"/>
      <c r="L82" s="51"/>
      <c r="M82" s="40"/>
      <c r="O82" s="41"/>
    </row>
    <row r="83" spans="1:15" ht="39" customHeight="1">
      <c r="A83" s="136" t="s">
        <v>293</v>
      </c>
      <c r="B83" s="157" t="s">
        <v>72</v>
      </c>
      <c r="C83" s="156"/>
      <c r="D83" s="158">
        <v>0</v>
      </c>
      <c r="E83" s="158"/>
      <c r="F83" s="51"/>
      <c r="G83" s="62"/>
      <c r="H83" s="62"/>
      <c r="I83" s="51"/>
      <c r="J83" s="51">
        <v>0</v>
      </c>
      <c r="K83" s="62"/>
      <c r="L83" s="51"/>
      <c r="M83" s="39"/>
      <c r="O83" s="41"/>
    </row>
    <row r="84" spans="1:15" ht="39" customHeight="1">
      <c r="A84" s="131" t="s">
        <v>294</v>
      </c>
      <c r="B84" s="155" t="s">
        <v>73</v>
      </c>
      <c r="C84" s="152"/>
      <c r="D84" s="142">
        <v>0</v>
      </c>
      <c r="E84" s="142"/>
      <c r="F84" s="51"/>
      <c r="G84" s="60"/>
      <c r="H84" s="60"/>
      <c r="I84" s="51">
        <v>0</v>
      </c>
      <c r="J84" s="51">
        <v>0</v>
      </c>
      <c r="K84" s="60"/>
      <c r="L84" s="51"/>
      <c r="M84" s="40"/>
      <c r="O84" s="41"/>
    </row>
    <row r="85" spans="1:15" ht="39" customHeight="1">
      <c r="A85" s="131" t="s">
        <v>295</v>
      </c>
      <c r="B85" s="155" t="s">
        <v>74</v>
      </c>
      <c r="C85" s="152"/>
      <c r="D85" s="142">
        <v>0</v>
      </c>
      <c r="E85" s="142"/>
      <c r="F85" s="51"/>
      <c r="G85" s="60"/>
      <c r="H85" s="60"/>
      <c r="I85" s="51">
        <v>0</v>
      </c>
      <c r="J85" s="51">
        <v>0</v>
      </c>
      <c r="K85" s="60"/>
      <c r="L85" s="51"/>
      <c r="M85" s="40"/>
      <c r="O85" s="41"/>
    </row>
    <row r="86" spans="1:15" ht="39" customHeight="1">
      <c r="A86" s="131" t="s">
        <v>296</v>
      </c>
      <c r="B86" s="155" t="s">
        <v>75</v>
      </c>
      <c r="C86" s="152"/>
      <c r="D86" s="142">
        <v>0</v>
      </c>
      <c r="E86" s="142"/>
      <c r="F86" s="51"/>
      <c r="G86" s="60"/>
      <c r="H86" s="60"/>
      <c r="I86" s="51">
        <v>0</v>
      </c>
      <c r="J86" s="51">
        <v>0</v>
      </c>
      <c r="K86" s="60"/>
      <c r="L86" s="51"/>
      <c r="M86" s="40"/>
      <c r="O86" s="41"/>
    </row>
    <row r="87" spans="1:15" ht="39" customHeight="1">
      <c r="A87" s="131" t="s">
        <v>387</v>
      </c>
      <c r="B87" s="155" t="s">
        <v>76</v>
      </c>
      <c r="C87" s="152"/>
      <c r="D87" s="170">
        <v>5043500</v>
      </c>
      <c r="E87" s="170"/>
      <c r="F87" s="51"/>
      <c r="G87" s="65"/>
      <c r="H87" s="65"/>
      <c r="I87" s="51">
        <v>6351545.5199999996</v>
      </c>
      <c r="J87" s="51">
        <v>4142.5800000000745</v>
      </c>
      <c r="K87" s="64"/>
      <c r="L87" s="51"/>
      <c r="M87" s="40"/>
      <c r="O87" s="47"/>
    </row>
    <row r="88" spans="1:15">
      <c r="A88" s="135"/>
      <c r="B88" s="141"/>
      <c r="C88" s="130"/>
      <c r="D88" s="139"/>
      <c r="E88" s="139"/>
      <c r="F88" s="52"/>
      <c r="G88" s="52"/>
      <c r="H88" s="52"/>
      <c r="I88" s="52"/>
      <c r="J88" s="52"/>
      <c r="K88" s="52"/>
      <c r="L88" s="52"/>
      <c r="M88" s="39"/>
      <c r="N88" s="39"/>
    </row>
    <row r="89" spans="1:15">
      <c r="A89" s="132"/>
      <c r="B89" s="133"/>
      <c r="C89" s="133"/>
      <c r="D89" s="134"/>
      <c r="E89" s="134"/>
      <c r="F89" s="134"/>
      <c r="G89" s="134"/>
      <c r="H89" s="134"/>
      <c r="I89" s="134"/>
      <c r="J89" s="134"/>
      <c r="K89" s="134"/>
      <c r="L89" s="134"/>
    </row>
    <row r="90" spans="1:15">
      <c r="A90" s="178"/>
      <c r="B90" s="178"/>
      <c r="C90" s="179"/>
      <c r="D90" s="179"/>
      <c r="E90" s="179"/>
      <c r="F90" s="179"/>
      <c r="G90" s="179"/>
      <c r="H90" s="179"/>
      <c r="I90" s="179"/>
      <c r="J90" s="179"/>
      <c r="K90" s="179"/>
      <c r="L90" s="179"/>
    </row>
    <row r="91" spans="1:15">
      <c r="A91" s="178"/>
      <c r="B91" s="178"/>
      <c r="C91" s="179"/>
      <c r="D91" s="179"/>
      <c r="E91" s="179"/>
      <c r="F91" s="179"/>
      <c r="G91" s="179"/>
      <c r="H91" s="179"/>
      <c r="I91" s="179"/>
      <c r="J91" s="179"/>
      <c r="K91" s="179"/>
      <c r="L91" s="179"/>
    </row>
    <row r="92" spans="1:15" ht="15">
      <c r="A92" s="621" t="s">
        <v>978</v>
      </c>
      <c r="B92" s="621"/>
      <c r="C92" s="621"/>
      <c r="D92" s="621"/>
      <c r="E92" s="621"/>
      <c r="F92" s="621"/>
      <c r="G92" s="621"/>
      <c r="H92" s="48"/>
      <c r="I92" s="48"/>
      <c r="J92" s="48"/>
      <c r="K92" s="48"/>
      <c r="L92" s="48"/>
    </row>
    <row r="93" spans="1:15">
      <c r="A93" s="178"/>
      <c r="B93" s="178"/>
      <c r="C93" s="179"/>
      <c r="D93" s="179"/>
      <c r="E93" s="179"/>
      <c r="F93" s="179"/>
      <c r="G93" s="179"/>
      <c r="H93" s="179"/>
      <c r="I93" s="179"/>
      <c r="J93" s="179"/>
      <c r="K93" s="179"/>
      <c r="L93" s="179"/>
    </row>
    <row r="94" spans="1:15" ht="14.25">
      <c r="A94" s="161" t="s">
        <v>557</v>
      </c>
      <c r="B94" s="178"/>
      <c r="C94" s="179"/>
      <c r="D94" s="162" t="s">
        <v>558</v>
      </c>
      <c r="E94" s="163"/>
      <c r="F94" s="163"/>
      <c r="G94" s="163"/>
      <c r="H94" s="163"/>
      <c r="I94" s="163"/>
      <c r="J94" s="163"/>
      <c r="K94" s="163"/>
      <c r="L94" s="163"/>
    </row>
    <row r="95" spans="1:15">
      <c r="A95" s="178"/>
      <c r="B95" s="178"/>
      <c r="C95" s="179"/>
      <c r="D95" s="179"/>
      <c r="E95" s="179"/>
      <c r="F95" s="179"/>
      <c r="G95" s="179"/>
      <c r="H95" s="179"/>
      <c r="I95" s="179"/>
      <c r="J95" s="179"/>
      <c r="K95" s="179"/>
      <c r="L95" s="179"/>
    </row>
    <row r="96" spans="1:15">
      <c r="A96" s="178"/>
      <c r="B96" s="178"/>
      <c r="C96" s="179"/>
      <c r="D96" s="179"/>
      <c r="E96" s="179"/>
      <c r="F96" s="179"/>
      <c r="G96" s="179"/>
      <c r="H96" s="179"/>
      <c r="I96" s="179"/>
      <c r="J96" s="179"/>
      <c r="K96" s="179"/>
      <c r="L96" s="179"/>
    </row>
    <row r="97" spans="1:13">
      <c r="A97" s="178"/>
      <c r="B97" s="178"/>
      <c r="C97" s="179"/>
      <c r="D97" s="179"/>
      <c r="E97" s="179"/>
      <c r="F97" s="179"/>
      <c r="G97" s="179"/>
      <c r="H97" s="179"/>
      <c r="I97" s="179"/>
      <c r="J97" s="179"/>
      <c r="K97" s="179"/>
      <c r="L97" s="179"/>
    </row>
    <row r="98" spans="1:13">
      <c r="A98" s="178"/>
      <c r="B98" s="178"/>
      <c r="C98" s="179"/>
      <c r="D98" s="179"/>
      <c r="E98" s="179"/>
      <c r="F98" s="179"/>
      <c r="G98" s="179"/>
      <c r="H98" s="179"/>
      <c r="I98" s="179"/>
      <c r="J98" s="179"/>
      <c r="K98" s="179"/>
      <c r="L98" s="179"/>
    </row>
    <row r="99" spans="1:13">
      <c r="A99" s="178"/>
      <c r="B99" s="178"/>
      <c r="C99" s="179"/>
      <c r="D99" s="179"/>
      <c r="E99" s="179"/>
      <c r="F99" s="179"/>
      <c r="G99" s="179"/>
      <c r="H99" s="179"/>
      <c r="I99" s="179"/>
      <c r="J99" s="179"/>
      <c r="K99" s="179"/>
      <c r="L99" s="179"/>
    </row>
    <row r="100" spans="1:13">
      <c r="A100" s="178"/>
      <c r="B100" s="178"/>
      <c r="C100" s="179"/>
      <c r="D100" s="179"/>
      <c r="E100" s="179"/>
      <c r="F100" s="179"/>
      <c r="G100" s="179"/>
      <c r="H100" s="179"/>
      <c r="I100" s="179"/>
      <c r="J100" s="179"/>
      <c r="K100" s="179"/>
      <c r="L100" s="179"/>
    </row>
    <row r="101" spans="1:13">
      <c r="A101" s="178"/>
      <c r="B101" s="178"/>
      <c r="C101" s="179"/>
      <c r="D101" s="179"/>
      <c r="E101" s="179"/>
      <c r="F101" s="179"/>
      <c r="G101" s="179"/>
      <c r="H101" s="179"/>
      <c r="I101" s="179"/>
      <c r="J101" s="179"/>
      <c r="K101" s="179"/>
      <c r="L101" s="179"/>
    </row>
    <row r="102" spans="1:13">
      <c r="A102" s="178"/>
      <c r="B102" s="178"/>
      <c r="C102" s="179"/>
      <c r="D102" s="179"/>
      <c r="E102" s="179"/>
      <c r="F102" s="179"/>
      <c r="G102" s="179"/>
      <c r="H102" s="179"/>
      <c r="I102" s="179"/>
      <c r="J102" s="179"/>
      <c r="K102" s="179"/>
      <c r="L102" s="179"/>
    </row>
    <row r="103" spans="1:13">
      <c r="A103" s="178"/>
      <c r="B103" s="178"/>
      <c r="C103" s="179"/>
      <c r="D103" s="179"/>
      <c r="E103" s="179"/>
      <c r="F103" s="179"/>
      <c r="G103" s="179"/>
      <c r="H103" s="179"/>
      <c r="I103" s="179"/>
      <c r="J103" s="179"/>
      <c r="K103" s="179"/>
      <c r="L103" s="179"/>
    </row>
    <row r="104" spans="1:13">
      <c r="A104" s="178"/>
      <c r="B104" s="178"/>
      <c r="C104" s="179"/>
      <c r="D104" s="179"/>
      <c r="E104" s="179"/>
      <c r="F104" s="179"/>
      <c r="G104" s="179"/>
      <c r="H104" s="179"/>
      <c r="I104" s="179"/>
      <c r="J104" s="179"/>
      <c r="K104" s="179"/>
      <c r="L104" s="179"/>
    </row>
    <row r="105" spans="1:13">
      <c r="A105" s="178"/>
      <c r="B105" s="178"/>
      <c r="C105" s="179"/>
      <c r="D105" s="179"/>
      <c r="E105" s="179"/>
      <c r="F105" s="179"/>
      <c r="G105" s="179"/>
      <c r="H105" s="179"/>
      <c r="I105" s="179"/>
      <c r="J105" s="179"/>
      <c r="K105" s="179"/>
      <c r="L105" s="179"/>
    </row>
    <row r="106" spans="1:13">
      <c r="A106" s="178"/>
      <c r="B106" s="178"/>
      <c r="C106" s="179"/>
      <c r="D106" s="179"/>
      <c r="E106" s="179"/>
      <c r="F106" s="179"/>
      <c r="G106" s="179"/>
      <c r="H106" s="179"/>
      <c r="I106" s="179"/>
      <c r="J106" s="179"/>
      <c r="K106" s="179"/>
      <c r="L106" s="179"/>
      <c r="M106" s="40"/>
    </row>
    <row r="107" spans="1:13">
      <c r="A107" s="143"/>
      <c r="B107" s="178"/>
      <c r="C107" s="179"/>
      <c r="D107" s="144"/>
      <c r="E107" s="144"/>
      <c r="F107" s="144"/>
      <c r="G107" s="144"/>
      <c r="H107" s="144"/>
      <c r="I107" s="144"/>
      <c r="J107" s="144"/>
      <c r="K107" s="144"/>
      <c r="L107" s="144"/>
    </row>
    <row r="108" spans="1:13" ht="17.25" customHeight="1">
      <c r="A108" s="397" t="s">
        <v>980</v>
      </c>
      <c r="B108" s="178"/>
      <c r="C108" s="179"/>
      <c r="D108" s="164" t="s">
        <v>981</v>
      </c>
      <c r="E108" s="633" t="s">
        <v>979</v>
      </c>
      <c r="F108" s="633"/>
      <c r="G108" s="164"/>
      <c r="H108" s="164"/>
      <c r="I108" s="164"/>
      <c r="J108" s="164"/>
      <c r="K108" s="164"/>
      <c r="L108" s="164"/>
    </row>
    <row r="109" spans="1:13" ht="12" customHeight="1">
      <c r="A109" s="398" t="s">
        <v>803</v>
      </c>
      <c r="B109" s="178"/>
      <c r="C109" s="179"/>
      <c r="D109" s="160" t="s">
        <v>559</v>
      </c>
      <c r="E109" s="369" t="s">
        <v>801</v>
      </c>
      <c r="F109" s="366"/>
      <c r="G109" s="160"/>
      <c r="H109" s="160"/>
      <c r="I109" s="160"/>
      <c r="J109" s="160"/>
      <c r="K109" s="160"/>
      <c r="L109" s="160"/>
    </row>
    <row r="110" spans="1:13">
      <c r="A110" s="178"/>
      <c r="B110" s="178"/>
      <c r="C110" s="179"/>
      <c r="D110" s="179"/>
      <c r="E110" s="179"/>
      <c r="F110" s="179"/>
      <c r="G110" s="179"/>
      <c r="H110" s="179"/>
      <c r="I110" s="179"/>
      <c r="J110" s="179"/>
      <c r="K110" s="179"/>
      <c r="L110" s="179"/>
    </row>
  </sheetData>
  <mergeCells count="14">
    <mergeCell ref="E108:F108"/>
    <mergeCell ref="B11:E11"/>
    <mergeCell ref="B12:E12"/>
    <mergeCell ref="B7:E7"/>
    <mergeCell ref="B8:E8"/>
    <mergeCell ref="B13:E13"/>
    <mergeCell ref="B14:E14"/>
    <mergeCell ref="B10:E10"/>
    <mergeCell ref="A92:G92"/>
    <mergeCell ref="A1:E1"/>
    <mergeCell ref="A2:E2"/>
    <mergeCell ref="A3:E4"/>
    <mergeCell ref="A5:E5"/>
    <mergeCell ref="B9:E9"/>
  </mergeCells>
  <printOptions horizontalCentered="1"/>
  <pageMargins left="0.17" right="0.17" top="0.52" bottom="0.39" header="0.3" footer="0.3"/>
  <pageSetup scale="67" orientation="portrait" r:id="rId1"/>
  <rowBreaks count="2" manualBreakCount="2">
    <brk id="46" max="4" man="1"/>
    <brk id="72"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8"/>
  <sheetViews>
    <sheetView view="pageBreakPreview" topLeftCell="A35" zoomScale="90" zoomScaleNormal="100" zoomScaleSheetLayoutView="90" workbookViewId="0">
      <selection activeCell="D17" sqref="D17"/>
    </sheetView>
  </sheetViews>
  <sheetFormatPr defaultColWidth="8.7109375" defaultRowHeight="12.75"/>
  <cols>
    <col min="1" max="1" width="44.7109375" style="511" customWidth="1"/>
    <col min="2" max="2" width="9.42578125" style="511" customWidth="1"/>
    <col min="3" max="3" width="11" style="511" customWidth="1"/>
    <col min="4" max="4" width="26" style="511" customWidth="1"/>
    <col min="5" max="5" width="28.28515625" style="511" customWidth="1"/>
    <col min="6" max="6" width="8.7109375" style="510"/>
    <col min="7" max="7" width="12.85546875" style="510" bestFit="1" customWidth="1"/>
    <col min="8" max="8" width="8.7109375" style="510"/>
    <col min="9" max="16384" width="8.7109375" style="515"/>
  </cols>
  <sheetData>
    <row r="1" spans="1:5" ht="30.4" customHeight="1">
      <c r="A1" s="636" t="s">
        <v>561</v>
      </c>
      <c r="B1" s="636"/>
      <c r="C1" s="636"/>
      <c r="D1" s="636"/>
      <c r="E1" s="636"/>
    </row>
    <row r="2" spans="1:5" ht="35.25" customHeight="1">
      <c r="A2" s="637" t="s">
        <v>144</v>
      </c>
      <c r="B2" s="637"/>
      <c r="C2" s="637"/>
      <c r="D2" s="637"/>
      <c r="E2" s="637"/>
    </row>
    <row r="3" spans="1:5" ht="39.4" customHeight="1">
      <c r="A3" s="638" t="s">
        <v>985</v>
      </c>
      <c r="B3" s="638"/>
      <c r="C3" s="638"/>
      <c r="D3" s="638"/>
      <c r="E3" s="638"/>
    </row>
    <row r="4" spans="1:5" ht="16.899999999999999" customHeight="1">
      <c r="A4" s="639" t="str">
        <f>BCThuNhap_06203!A5</f>
        <v>Năm 2022/ Year 2022</v>
      </c>
      <c r="B4" s="640"/>
      <c r="C4" s="640"/>
      <c r="D4" s="640"/>
      <c r="E4" s="640"/>
    </row>
    <row r="5" spans="1:5" ht="0.4" customHeight="1"/>
    <row r="7" spans="1:5" ht="16.899999999999999" customHeight="1">
      <c r="A7" s="512" t="s">
        <v>426</v>
      </c>
      <c r="B7" s="641" t="s">
        <v>976</v>
      </c>
      <c r="C7" s="641"/>
      <c r="D7" s="641"/>
      <c r="E7" s="641"/>
    </row>
    <row r="8" spans="1:5" ht="16.899999999999999" customHeight="1">
      <c r="A8" s="511" t="s">
        <v>425</v>
      </c>
      <c r="B8" s="635" t="s">
        <v>973</v>
      </c>
      <c r="C8" s="635"/>
      <c r="D8" s="635"/>
      <c r="E8" s="635"/>
    </row>
    <row r="9" spans="1:5" ht="16.899999999999999" customHeight="1">
      <c r="A9" s="512" t="s">
        <v>486</v>
      </c>
      <c r="B9" s="641" t="s">
        <v>978</v>
      </c>
      <c r="C9" s="641"/>
      <c r="D9" s="641"/>
      <c r="E9" s="641"/>
    </row>
    <row r="10" spans="1:5" ht="16.899999999999999" customHeight="1">
      <c r="A10" s="511" t="s">
        <v>581</v>
      </c>
      <c r="B10" s="635" t="s">
        <v>975</v>
      </c>
      <c r="C10" s="635"/>
      <c r="D10" s="635"/>
      <c r="E10" s="635"/>
    </row>
    <row r="11" spans="1:5" ht="16.899999999999999" customHeight="1">
      <c r="A11" s="512" t="s">
        <v>487</v>
      </c>
      <c r="B11" s="641" t="s">
        <v>986</v>
      </c>
      <c r="C11" s="641"/>
      <c r="D11" s="641"/>
      <c r="E11" s="641"/>
    </row>
    <row r="12" spans="1:5" ht="20.25" customHeight="1">
      <c r="A12" s="511" t="s">
        <v>488</v>
      </c>
      <c r="B12" s="635" t="s">
        <v>591</v>
      </c>
      <c r="C12" s="635"/>
      <c r="D12" s="635"/>
      <c r="E12" s="635"/>
    </row>
    <row r="13" spans="1:5" ht="16.899999999999999" customHeight="1">
      <c r="A13" s="512" t="s">
        <v>146</v>
      </c>
      <c r="B13" s="641" t="str">
        <f>BCThuNhap_06203!B13</f>
        <v>Ngày 10 tháng 03 năm 2023</v>
      </c>
      <c r="C13" s="641"/>
      <c r="D13" s="641"/>
      <c r="E13" s="641"/>
    </row>
    <row r="14" spans="1:5" ht="16.899999999999999" customHeight="1">
      <c r="A14" s="511" t="s">
        <v>147</v>
      </c>
      <c r="B14" s="643">
        <f>BCThuNhap_06203!B14</f>
        <v>44995</v>
      </c>
      <c r="C14" s="643"/>
      <c r="D14" s="643"/>
      <c r="E14" s="643"/>
    </row>
    <row r="17" spans="1:8" ht="45.4" customHeight="1">
      <c r="A17" s="513" t="s">
        <v>148</v>
      </c>
      <c r="B17" s="513" t="s">
        <v>149</v>
      </c>
      <c r="C17" s="513" t="s">
        <v>150</v>
      </c>
      <c r="D17" s="514" t="s">
        <v>956</v>
      </c>
      <c r="E17" s="514" t="s">
        <v>759</v>
      </c>
    </row>
    <row r="18" spans="1:8" s="522" customFormat="1" ht="42" customHeight="1">
      <c r="A18" s="516" t="s">
        <v>987</v>
      </c>
      <c r="B18" s="517" t="s">
        <v>51</v>
      </c>
      <c r="C18" s="518"/>
      <c r="D18" s="519"/>
      <c r="E18" s="519"/>
      <c r="F18" s="520"/>
      <c r="G18" s="521"/>
      <c r="H18" s="521"/>
    </row>
    <row r="19" spans="1:8" ht="37.5" customHeight="1">
      <c r="A19" s="523" t="s">
        <v>988</v>
      </c>
      <c r="B19" s="524" t="s">
        <v>16</v>
      </c>
      <c r="C19" s="525"/>
      <c r="D19" s="526">
        <f>BCThuNhap_06203!D72</f>
        <v>-38061610</v>
      </c>
      <c r="E19" s="527"/>
      <c r="F19" s="528"/>
      <c r="G19" s="521"/>
    </row>
    <row r="20" spans="1:8" ht="63.4" customHeight="1">
      <c r="A20" s="523" t="s">
        <v>989</v>
      </c>
      <c r="B20" s="524" t="s">
        <v>17</v>
      </c>
      <c r="C20" s="525"/>
      <c r="D20" s="526">
        <f>+D21+D22</f>
        <v>5000000</v>
      </c>
      <c r="E20" s="527"/>
      <c r="F20" s="528"/>
      <c r="G20" s="521"/>
    </row>
    <row r="21" spans="1:8" ht="58.9" customHeight="1">
      <c r="A21" s="523" t="s">
        <v>990</v>
      </c>
      <c r="B21" s="524" t="s">
        <v>18</v>
      </c>
      <c r="C21" s="525"/>
      <c r="D21" s="529">
        <f>-BCThuNhap_06203!D70</f>
        <v>0</v>
      </c>
      <c r="E21" s="529"/>
      <c r="F21" s="528"/>
      <c r="G21" s="521"/>
    </row>
    <row r="22" spans="1:8" ht="42" customHeight="1">
      <c r="A22" s="523" t="s">
        <v>991</v>
      </c>
      <c r="B22" s="524" t="s">
        <v>27</v>
      </c>
      <c r="C22" s="525"/>
      <c r="D22" s="529">
        <f>BCTinhHinhTaiChinh_06105!D53-BCTinhHinhTaiChinh_06105!E53-(BCTinhHinhTaiChinh_06105!D58-BCTinhHinhTaiChinh_06105!E58)+BCTinhHinhTaiChinh_06105!D71-BCTinhHinhTaiChinh_06105!E71</f>
        <v>5000000</v>
      </c>
      <c r="E22" s="529"/>
      <c r="F22" s="528"/>
      <c r="G22" s="521"/>
    </row>
    <row r="23" spans="1:8" ht="57.4" customHeight="1">
      <c r="A23" s="523" t="s">
        <v>992</v>
      </c>
      <c r="B23" s="524" t="s">
        <v>28</v>
      </c>
      <c r="C23" s="525"/>
      <c r="D23" s="526">
        <f>+D19+D20</f>
        <v>-33061610</v>
      </c>
      <c r="E23" s="526"/>
      <c r="F23" s="528"/>
      <c r="G23" s="521"/>
    </row>
    <row r="24" spans="1:8" ht="42" customHeight="1">
      <c r="A24" s="523" t="s">
        <v>993</v>
      </c>
      <c r="B24" s="524" t="s">
        <v>34</v>
      </c>
      <c r="C24" s="525"/>
      <c r="D24" s="529">
        <f>IF((BCTaiSan_06027!D26-BCTaiSan_06027!E26+D21)&gt;0,-(BCTaiSan_06027!D26-BCTaiSan_06027!E26+D21),-(BCTaiSan_06027!D26- BCTaiSan_06027!E26+D21))</f>
        <v>0</v>
      </c>
      <c r="E24" s="529"/>
      <c r="F24" s="528"/>
      <c r="G24" s="521"/>
    </row>
    <row r="25" spans="1:8" ht="58.9" customHeight="1">
      <c r="A25" s="523" t="s">
        <v>994</v>
      </c>
      <c r="B25" s="524" t="s">
        <v>29</v>
      </c>
      <c r="C25" s="525"/>
      <c r="D25" s="529">
        <f>-(BCTaiSan_06027!D39-BCTaiSan_06027!E39)</f>
        <v>0</v>
      </c>
      <c r="E25" s="529"/>
      <c r="F25" s="528"/>
      <c r="G25" s="521"/>
    </row>
    <row r="26" spans="1:8" ht="60.4" customHeight="1">
      <c r="A26" s="523" t="s">
        <v>995</v>
      </c>
      <c r="B26" s="524" t="s">
        <v>30</v>
      </c>
      <c r="C26" s="525"/>
      <c r="D26" s="529">
        <f>-(BCTaiSan_06027!D33+BCTaiSan_06027!D36-BCTaiSan_06027!E33-BCTaiSan_06027!E36)</f>
        <v>0</v>
      </c>
      <c r="E26" s="529"/>
      <c r="F26" s="528"/>
      <c r="G26" s="521"/>
    </row>
    <row r="27" spans="1:8" ht="42" customHeight="1">
      <c r="A27" s="523" t="s">
        <v>996</v>
      </c>
      <c r="B27" s="524" t="s">
        <v>31</v>
      </c>
      <c r="C27" s="525"/>
      <c r="D27" s="529">
        <f>-(BCTaiSan_06027!D40-BCTaiSan_06027!E40)</f>
        <v>0</v>
      </c>
      <c r="E27" s="529"/>
      <c r="F27" s="528"/>
      <c r="G27" s="521"/>
    </row>
    <row r="28" spans="1:8" ht="42" customHeight="1">
      <c r="A28" s="523" t="s">
        <v>997</v>
      </c>
      <c r="B28" s="524" t="s">
        <v>32</v>
      </c>
      <c r="C28" s="525"/>
      <c r="D28" s="529">
        <v>0</v>
      </c>
      <c r="E28" s="529"/>
      <c r="F28" s="528"/>
      <c r="G28" s="521"/>
    </row>
    <row r="29" spans="1:8" ht="51" customHeight="1">
      <c r="A29" s="523" t="s">
        <v>998</v>
      </c>
      <c r="B29" s="524" t="s">
        <v>26</v>
      </c>
      <c r="C29" s="525"/>
      <c r="D29" s="529">
        <f>(BCTaiSan_06027!D44-BCTaiSan_06027!E44)</f>
        <v>0</v>
      </c>
      <c r="E29" s="529"/>
      <c r="F29" s="528"/>
      <c r="G29" s="521"/>
    </row>
    <row r="30" spans="1:8" ht="75" customHeight="1">
      <c r="A30" s="523" t="s">
        <v>999</v>
      </c>
      <c r="B30" s="524" t="s">
        <v>25</v>
      </c>
      <c r="C30" s="525"/>
      <c r="D30" s="529">
        <f>(BCTaiSan_06027!D49-BCTaiSan_06027!E49)</f>
        <v>0</v>
      </c>
      <c r="E30" s="529"/>
      <c r="F30" s="528"/>
      <c r="G30" s="521"/>
    </row>
    <row r="31" spans="1:8" ht="47.65" customHeight="1">
      <c r="A31" s="523" t="s">
        <v>1000</v>
      </c>
      <c r="B31" s="524" t="s">
        <v>24</v>
      </c>
      <c r="C31" s="525"/>
      <c r="D31" s="529">
        <f>+BCTaiSan_06027!D50-BCTaiSan_06027!E50</f>
        <v>0</v>
      </c>
      <c r="E31" s="529"/>
      <c r="F31" s="528"/>
      <c r="G31" s="521"/>
    </row>
    <row r="32" spans="1:8" ht="57" customHeight="1">
      <c r="A32" s="523" t="s">
        <v>1001</v>
      </c>
      <c r="B32" s="524" t="s">
        <v>23</v>
      </c>
      <c r="C32" s="525"/>
      <c r="D32" s="529">
        <f>+BCTaiSan_06027!D48-BCTaiSan_06027!E48</f>
        <v>0</v>
      </c>
      <c r="E32" s="529"/>
      <c r="F32" s="528"/>
      <c r="G32" s="521"/>
    </row>
    <row r="33" spans="1:8" ht="53.65" customHeight="1">
      <c r="A33" s="523" t="s">
        <v>1002</v>
      </c>
      <c r="B33" s="524" t="s">
        <v>22</v>
      </c>
      <c r="C33" s="525"/>
      <c r="D33" s="529">
        <f>+[2]BCTaiSan_06027!D47-[2]BCTaiSan_06027!E47</f>
        <v>0</v>
      </c>
      <c r="E33" s="529"/>
      <c r="F33" s="528"/>
      <c r="G33" s="521"/>
    </row>
    <row r="34" spans="1:8" ht="55.15" customHeight="1">
      <c r="A34" s="523" t="s">
        <v>1003</v>
      </c>
      <c r="B34" s="524" t="s">
        <v>33</v>
      </c>
      <c r="C34" s="525"/>
      <c r="D34" s="529">
        <f>+[2]BCTaiSan_06027!D46-[2]BCTaiSan_06027!E46</f>
        <v>0</v>
      </c>
      <c r="E34" s="529"/>
      <c r="F34" s="528"/>
      <c r="G34" s="521"/>
    </row>
    <row r="35" spans="1:8" ht="39.4" customHeight="1">
      <c r="A35" s="523" t="s">
        <v>1004</v>
      </c>
      <c r="B35" s="524" t="s">
        <v>1005</v>
      </c>
      <c r="C35" s="525"/>
      <c r="D35" s="529">
        <f>+[2]BCTaiSan_06027!D51+[2]BCTaiSan_06027!D65-[2]BCTaiSan_06027!E51-[2]BCTaiSan_06027!E65</f>
        <v>0</v>
      </c>
      <c r="E35" s="529"/>
      <c r="F35" s="528"/>
      <c r="G35" s="521"/>
    </row>
    <row r="36" spans="1:8" ht="56.25" customHeight="1">
      <c r="A36" s="530" t="s">
        <v>1006</v>
      </c>
      <c r="B36" s="524" t="s">
        <v>1007</v>
      </c>
      <c r="C36" s="525"/>
      <c r="D36" s="529">
        <f>BCTinhHinhTaiChinh_06105!D63-BCTinhHinhTaiChinh_06105!E63</f>
        <v>37000000</v>
      </c>
      <c r="E36" s="529"/>
      <c r="F36" s="528"/>
      <c r="G36" s="521"/>
    </row>
    <row r="37" spans="1:8" ht="48" customHeight="1">
      <c r="A37" s="523" t="s">
        <v>1008</v>
      </c>
      <c r="B37" s="524" t="s">
        <v>1009</v>
      </c>
      <c r="C37" s="525"/>
      <c r="D37" s="529">
        <v>0</v>
      </c>
      <c r="E37" s="529"/>
      <c r="F37" s="528"/>
      <c r="G37" s="521"/>
    </row>
    <row r="38" spans="1:8" s="522" customFormat="1" ht="52.15" customHeight="1">
      <c r="A38" s="516" t="s">
        <v>1010</v>
      </c>
      <c r="B38" s="517" t="s">
        <v>1011</v>
      </c>
      <c r="C38" s="518"/>
      <c r="D38" s="519">
        <f>+D23+D25+D26+D27+D28+D29+D30+D31+D32+D33+D34+D35+D36+D37+D24</f>
        <v>3938390</v>
      </c>
      <c r="E38" s="519"/>
      <c r="F38" s="520"/>
      <c r="G38" s="521"/>
      <c r="H38" s="521"/>
    </row>
    <row r="39" spans="1:8" s="522" customFormat="1" ht="42" customHeight="1">
      <c r="A39" s="516" t="s">
        <v>1012</v>
      </c>
      <c r="B39" s="517" t="s">
        <v>61</v>
      </c>
      <c r="C39" s="518"/>
      <c r="D39" s="519"/>
      <c r="E39" s="519"/>
      <c r="F39" s="520"/>
      <c r="G39" s="521"/>
      <c r="H39" s="521"/>
    </row>
    <row r="40" spans="1:8" ht="42" customHeight="1">
      <c r="A40" s="523" t="s">
        <v>1013</v>
      </c>
      <c r="B40" s="524" t="s">
        <v>20</v>
      </c>
      <c r="C40" s="525"/>
      <c r="D40" s="529">
        <f>BCKetQuaHoatDong_06028!D66</f>
        <v>50435000000</v>
      </c>
      <c r="E40" s="529"/>
      <c r="F40" s="528"/>
      <c r="G40" s="521"/>
    </row>
    <row r="41" spans="1:8" ht="42" customHeight="1">
      <c r="A41" s="523" t="s">
        <v>1014</v>
      </c>
      <c r="B41" s="524" t="s">
        <v>19</v>
      </c>
      <c r="C41" s="525"/>
      <c r="D41" s="529">
        <f>BCKetQuaHoatDong_06028!D67</f>
        <v>0</v>
      </c>
      <c r="E41" s="529"/>
      <c r="F41" s="528"/>
      <c r="G41" s="521"/>
    </row>
    <row r="42" spans="1:8" ht="42" customHeight="1">
      <c r="A42" s="523" t="s">
        <v>1015</v>
      </c>
      <c r="B42" s="524" t="s">
        <v>1016</v>
      </c>
      <c r="C42" s="525"/>
      <c r="D42" s="529">
        <v>0</v>
      </c>
      <c r="E42" s="529"/>
      <c r="F42" s="528"/>
      <c r="G42" s="521"/>
    </row>
    <row r="43" spans="1:8" ht="42" customHeight="1">
      <c r="A43" s="523" t="s">
        <v>1017</v>
      </c>
      <c r="B43" s="524" t="s">
        <v>1018</v>
      </c>
      <c r="C43" s="525"/>
      <c r="D43" s="529">
        <v>0</v>
      </c>
      <c r="E43" s="529"/>
      <c r="F43" s="528"/>
      <c r="G43" s="521"/>
    </row>
    <row r="44" spans="1:8" ht="42" customHeight="1">
      <c r="A44" s="523" t="s">
        <v>1019</v>
      </c>
      <c r="B44" s="524" t="s">
        <v>1020</v>
      </c>
      <c r="C44" s="525"/>
      <c r="D44" s="529">
        <f>BCKetQuaHoatDong_06028!D62</f>
        <v>0</v>
      </c>
      <c r="E44" s="529"/>
      <c r="F44" s="528"/>
      <c r="G44" s="521"/>
    </row>
    <row r="45" spans="1:8" ht="55.5" customHeight="1">
      <c r="A45" s="516" t="s">
        <v>1021</v>
      </c>
      <c r="B45" s="517" t="s">
        <v>21</v>
      </c>
      <c r="C45" s="525"/>
      <c r="D45" s="519">
        <f>+D40+D41+D42-D43-D44</f>
        <v>50435000000</v>
      </c>
      <c r="E45" s="519"/>
      <c r="F45" s="528"/>
      <c r="G45" s="521"/>
    </row>
    <row r="46" spans="1:8" s="522" customFormat="1" ht="52.5" customHeight="1">
      <c r="A46" s="516" t="s">
        <v>1022</v>
      </c>
      <c r="B46" s="517" t="s">
        <v>49</v>
      </c>
      <c r="C46" s="518"/>
      <c r="D46" s="519">
        <f>+D38+D45</f>
        <v>50438938390</v>
      </c>
      <c r="E46" s="519"/>
      <c r="F46" s="520"/>
      <c r="G46" s="521"/>
      <c r="H46" s="521"/>
    </row>
    <row r="47" spans="1:8" s="522" customFormat="1" ht="53.65" customHeight="1">
      <c r="A47" s="516" t="s">
        <v>1023</v>
      </c>
      <c r="B47" s="517" t="s">
        <v>1024</v>
      </c>
      <c r="C47" s="518"/>
      <c r="D47" s="527">
        <v>0</v>
      </c>
      <c r="E47" s="519"/>
      <c r="F47" s="520"/>
      <c r="G47" s="521"/>
      <c r="H47" s="521"/>
    </row>
    <row r="48" spans="1:8" ht="47.65" customHeight="1">
      <c r="A48" s="523" t="s">
        <v>1025</v>
      </c>
      <c r="B48" s="524" t="s">
        <v>1026</v>
      </c>
      <c r="C48" s="525"/>
      <c r="D48" s="529">
        <f>+D49+D53+D54</f>
        <v>0</v>
      </c>
      <c r="E48" s="529"/>
      <c r="F48" s="528"/>
      <c r="G48" s="521"/>
    </row>
    <row r="49" spans="1:8" ht="61.15" customHeight="1">
      <c r="A49" s="531" t="s">
        <v>1027</v>
      </c>
      <c r="B49" s="524" t="s">
        <v>1028</v>
      </c>
      <c r="C49" s="525"/>
      <c r="D49" s="529">
        <f>D50+D51+D52</f>
        <v>0</v>
      </c>
      <c r="E49" s="529"/>
      <c r="F49" s="528"/>
      <c r="G49" s="521"/>
    </row>
    <row r="50" spans="1:8" ht="42" customHeight="1">
      <c r="A50" s="532" t="s">
        <v>1029</v>
      </c>
      <c r="B50" s="533" t="s">
        <v>1030</v>
      </c>
      <c r="C50" s="525"/>
      <c r="D50" s="529">
        <f>E58</f>
        <v>0</v>
      </c>
      <c r="E50" s="529"/>
      <c r="F50" s="528"/>
      <c r="G50" s="521"/>
    </row>
    <row r="51" spans="1:8" ht="42" customHeight="1">
      <c r="A51" s="534" t="s">
        <v>1031</v>
      </c>
      <c r="B51" s="533" t="s">
        <v>1032</v>
      </c>
      <c r="C51" s="525"/>
      <c r="D51" s="529">
        <f>E59</f>
        <v>0</v>
      </c>
      <c r="E51" s="529"/>
      <c r="F51" s="528"/>
      <c r="G51" s="521"/>
    </row>
    <row r="52" spans="1:8" ht="45" customHeight="1">
      <c r="A52" s="532" t="s">
        <v>1033</v>
      </c>
      <c r="B52" s="533" t="s">
        <v>1034</v>
      </c>
      <c r="C52" s="525"/>
      <c r="D52" s="529">
        <f>+E60</f>
        <v>0</v>
      </c>
      <c r="E52" s="529"/>
      <c r="F52" s="528"/>
      <c r="G52" s="521"/>
    </row>
    <row r="53" spans="1:8" ht="42" customHeight="1">
      <c r="A53" s="523" t="s">
        <v>1035</v>
      </c>
      <c r="B53" s="524" t="s">
        <v>1036</v>
      </c>
      <c r="C53" s="525"/>
      <c r="D53" s="529">
        <f>E61</f>
        <v>0</v>
      </c>
      <c r="E53" s="529"/>
      <c r="F53" s="528"/>
      <c r="G53" s="521"/>
    </row>
    <row r="54" spans="1:8" ht="42" customHeight="1">
      <c r="A54" s="523" t="s">
        <v>1037</v>
      </c>
      <c r="B54" s="524" t="s">
        <v>1038</v>
      </c>
      <c r="C54" s="525"/>
      <c r="D54" s="529">
        <f>E62</f>
        <v>0</v>
      </c>
      <c r="E54" s="529"/>
      <c r="F54" s="528"/>
      <c r="G54" s="521"/>
    </row>
    <row r="55" spans="1:8" s="522" customFormat="1" ht="57" customHeight="1">
      <c r="A55" s="516" t="s">
        <v>1039</v>
      </c>
      <c r="B55" s="517" t="s">
        <v>1040</v>
      </c>
      <c r="C55" s="518"/>
      <c r="D55" s="519">
        <f>+D56</f>
        <v>50438938390</v>
      </c>
      <c r="E55" s="519"/>
      <c r="F55" s="520"/>
      <c r="G55" s="521"/>
      <c r="H55" s="521"/>
    </row>
    <row r="56" spans="1:8" ht="42" customHeight="1">
      <c r="A56" s="523" t="s">
        <v>1041</v>
      </c>
      <c r="B56" s="524" t="s">
        <v>1042</v>
      </c>
      <c r="C56" s="525"/>
      <c r="D56" s="529">
        <f>D57+D61+D62</f>
        <v>50438938390</v>
      </c>
      <c r="E56" s="529"/>
      <c r="F56" s="528"/>
      <c r="G56" s="521"/>
    </row>
    <row r="57" spans="1:8" ht="61.15" customHeight="1">
      <c r="A57" s="523" t="s">
        <v>1027</v>
      </c>
      <c r="B57" s="524" t="s">
        <v>1043</v>
      </c>
      <c r="C57" s="525"/>
      <c r="D57" s="529">
        <f>+D58+D59+D60</f>
        <v>50438938390</v>
      </c>
      <c r="E57" s="529"/>
      <c r="F57" s="528"/>
      <c r="G57" s="521"/>
    </row>
    <row r="58" spans="1:8" ht="42" customHeight="1">
      <c r="A58" s="532" t="s">
        <v>1029</v>
      </c>
      <c r="B58" s="533" t="s">
        <v>1044</v>
      </c>
      <c r="C58" s="525"/>
      <c r="D58" s="529">
        <f>BCTaiSan_06027!D24</f>
        <v>50438938390</v>
      </c>
      <c r="E58" s="529"/>
      <c r="F58" s="528"/>
      <c r="G58" s="521"/>
    </row>
    <row r="59" spans="1:8" ht="42" customHeight="1">
      <c r="A59" s="534" t="s">
        <v>1031</v>
      </c>
      <c r="B59" s="533" t="s">
        <v>1045</v>
      </c>
      <c r="C59" s="525"/>
      <c r="D59" s="529">
        <f>+BCTaiSan_06027!D25</f>
        <v>0</v>
      </c>
      <c r="E59" s="529"/>
      <c r="F59" s="528"/>
      <c r="G59" s="540">
        <f>+D63-D46</f>
        <v>0</v>
      </c>
    </row>
    <row r="60" spans="1:8" ht="47.65" customHeight="1">
      <c r="A60" s="532" t="s">
        <v>1033</v>
      </c>
      <c r="B60" s="533" t="s">
        <v>1046</v>
      </c>
      <c r="C60" s="525"/>
      <c r="D60" s="529">
        <v>0</v>
      </c>
      <c r="E60" s="529"/>
      <c r="F60" s="528"/>
      <c r="G60" s="521"/>
    </row>
    <row r="61" spans="1:8" ht="55.15" customHeight="1">
      <c r="A61" s="523" t="s">
        <v>1047</v>
      </c>
      <c r="B61" s="524" t="s">
        <v>1048</v>
      </c>
      <c r="C61" s="525"/>
      <c r="D61" s="529">
        <f>BCTaiSan_06027!D23+BCTaiSan_06027!D22</f>
        <v>0</v>
      </c>
      <c r="E61" s="529"/>
      <c r="F61" s="528"/>
      <c r="G61" s="521"/>
    </row>
    <row r="62" spans="1:8" ht="39.75" customHeight="1">
      <c r="A62" s="523" t="s">
        <v>1049</v>
      </c>
      <c r="B62" s="524" t="s">
        <v>1050</v>
      </c>
      <c r="C62" s="525"/>
      <c r="D62" s="529">
        <v>0</v>
      </c>
      <c r="E62" s="529"/>
      <c r="F62" s="528"/>
      <c r="G62" s="521"/>
    </row>
    <row r="63" spans="1:8" s="522" customFormat="1" ht="62.65" customHeight="1">
      <c r="A63" s="516" t="s">
        <v>1051</v>
      </c>
      <c r="B63" s="517" t="s">
        <v>1052</v>
      </c>
      <c r="C63" s="518"/>
      <c r="D63" s="519">
        <f>+D56-D48</f>
        <v>50438938390</v>
      </c>
      <c r="E63" s="519"/>
      <c r="F63" s="520"/>
      <c r="G63" s="521"/>
      <c r="H63" s="521"/>
    </row>
    <row r="64" spans="1:8" s="522" customFormat="1" ht="27.75" customHeight="1">
      <c r="A64" s="516" t="s">
        <v>1053</v>
      </c>
      <c r="B64" s="517" t="s">
        <v>1054</v>
      </c>
      <c r="C64" s="518"/>
      <c r="D64" s="519">
        <v>0</v>
      </c>
      <c r="E64" s="519">
        <v>0</v>
      </c>
      <c r="F64" s="520"/>
      <c r="G64" s="521"/>
      <c r="H64" s="521"/>
    </row>
    <row r="65" spans="1:7">
      <c r="F65" s="520"/>
      <c r="G65" s="521"/>
    </row>
    <row r="66" spans="1:7" ht="12.75" customHeight="1">
      <c r="A66" s="644" t="s">
        <v>1055</v>
      </c>
      <c r="B66" s="644"/>
      <c r="C66" s="535"/>
      <c r="D66" s="535" t="s">
        <v>1056</v>
      </c>
      <c r="E66" s="535"/>
    </row>
    <row r="67" spans="1:7">
      <c r="A67" s="536"/>
      <c r="B67" s="536"/>
      <c r="C67" s="536"/>
      <c r="D67" s="536"/>
      <c r="E67" s="536"/>
    </row>
    <row r="68" spans="1:7">
      <c r="A68" s="536"/>
      <c r="B68" s="536"/>
      <c r="C68" s="536"/>
      <c r="D68" s="536"/>
      <c r="E68" s="536"/>
    </row>
    <row r="69" spans="1:7">
      <c r="A69" s="536"/>
      <c r="B69" s="536"/>
      <c r="C69" s="536"/>
      <c r="D69" s="536"/>
      <c r="E69" s="536"/>
    </row>
    <row r="70" spans="1:7">
      <c r="A70" s="536"/>
      <c r="B70" s="536"/>
      <c r="C70" s="536"/>
      <c r="D70" s="536"/>
      <c r="E70" s="536"/>
    </row>
    <row r="71" spans="1:7">
      <c r="A71" s="536"/>
      <c r="B71" s="536"/>
      <c r="C71" s="536"/>
      <c r="D71" s="536"/>
      <c r="E71" s="536"/>
    </row>
    <row r="72" spans="1:7">
      <c r="A72" s="536"/>
      <c r="B72" s="536"/>
      <c r="C72" s="536"/>
      <c r="D72" s="536"/>
      <c r="E72" s="536"/>
    </row>
    <row r="73" spans="1:7">
      <c r="A73" s="536"/>
      <c r="B73" s="536"/>
      <c r="C73" s="536"/>
      <c r="D73" s="536"/>
      <c r="E73" s="536"/>
    </row>
    <row r="74" spans="1:7">
      <c r="A74" s="536"/>
      <c r="B74" s="536"/>
      <c r="C74" s="536"/>
      <c r="D74" s="536"/>
      <c r="E74" s="536"/>
    </row>
    <row r="75" spans="1:7">
      <c r="A75" s="536"/>
      <c r="B75" s="536"/>
      <c r="C75" s="536"/>
      <c r="D75" s="536"/>
      <c r="E75" s="536"/>
    </row>
    <row r="76" spans="1:7" ht="14.25" customHeight="1">
      <c r="A76" s="645" t="s">
        <v>1060</v>
      </c>
      <c r="B76" s="645"/>
      <c r="C76" s="645" t="s">
        <v>981</v>
      </c>
      <c r="D76" s="645"/>
      <c r="E76" s="537" t="s">
        <v>979</v>
      </c>
    </row>
    <row r="77" spans="1:7" ht="16.899999999999999" customHeight="1">
      <c r="A77" s="644" t="s">
        <v>1057</v>
      </c>
      <c r="B77" s="644"/>
      <c r="C77" s="645" t="s">
        <v>1058</v>
      </c>
      <c r="D77" s="645"/>
      <c r="E77" s="537" t="s">
        <v>1059</v>
      </c>
    </row>
    <row r="78" spans="1:7" ht="28.5" customHeight="1">
      <c r="A78" s="642"/>
      <c r="B78" s="642"/>
      <c r="E78" s="538"/>
    </row>
  </sheetData>
  <mergeCells count="18">
    <mergeCell ref="A78:B78"/>
    <mergeCell ref="B9:E9"/>
    <mergeCell ref="B10:E10"/>
    <mergeCell ref="B11:E11"/>
    <mergeCell ref="B12:E12"/>
    <mergeCell ref="B13:E13"/>
    <mergeCell ref="B14:E14"/>
    <mergeCell ref="A66:B66"/>
    <mergeCell ref="A76:B76"/>
    <mergeCell ref="C76:D76"/>
    <mergeCell ref="A77:B77"/>
    <mergeCell ref="C77:D77"/>
    <mergeCell ref="B8:E8"/>
    <mergeCell ref="A1:E1"/>
    <mergeCell ref="A2:E2"/>
    <mergeCell ref="A3:E3"/>
    <mergeCell ref="A4:E4"/>
    <mergeCell ref="B7:E7"/>
  </mergeCells>
  <printOptions horizontalCentered="1"/>
  <pageMargins left="0.22" right="0.18" top="0.35" bottom="0.5" header="0.3" footer="0.3"/>
  <pageSetup paperSize="9" scale="8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W87"/>
  <sheetViews>
    <sheetView topLeftCell="A61" zoomScaleNormal="100" zoomScaleSheetLayoutView="85" workbookViewId="0">
      <selection activeCell="D17" sqref="D17"/>
    </sheetView>
  </sheetViews>
  <sheetFormatPr defaultColWidth="9.140625" defaultRowHeight="14.25"/>
  <cols>
    <col min="1" max="1" width="9.140625" style="406"/>
    <col min="2" max="2" width="57.42578125" style="406" customWidth="1"/>
    <col min="3" max="3" width="11" style="406" bestFit="1" customWidth="1"/>
    <col min="4" max="4" width="23.140625" style="429" customWidth="1"/>
    <col min="5" max="5" width="24.5703125" style="429" customWidth="1"/>
    <col min="6" max="6" width="16.85546875" style="406" customWidth="1"/>
    <col min="7" max="7" width="16.85546875" style="406" hidden="1" customWidth="1"/>
    <col min="8" max="8" width="19" style="406" hidden="1" customWidth="1"/>
    <col min="9" max="9" width="18" style="406" hidden="1" customWidth="1"/>
    <col min="10" max="10" width="7.85546875" style="406" hidden="1" customWidth="1"/>
    <col min="11" max="11" width="22.140625" style="407" hidden="1" customWidth="1"/>
    <col min="12" max="23" width="9.140625" style="408"/>
    <col min="24" max="16384" width="9.140625" style="406"/>
  </cols>
  <sheetData>
    <row r="1" spans="1:8" ht="23.25" customHeight="1">
      <c r="A1" s="652" t="s">
        <v>743</v>
      </c>
      <c r="B1" s="652"/>
      <c r="C1" s="652"/>
      <c r="D1" s="652"/>
      <c r="E1" s="652"/>
      <c r="F1" s="652"/>
      <c r="G1" s="214"/>
      <c r="H1" s="405" t="s">
        <v>515</v>
      </c>
    </row>
    <row r="2" spans="1:8" ht="68.25" customHeight="1">
      <c r="A2" s="653" t="s">
        <v>775</v>
      </c>
      <c r="B2" s="653"/>
      <c r="C2" s="653"/>
      <c r="D2" s="653"/>
      <c r="E2" s="653"/>
      <c r="F2" s="653"/>
      <c r="G2" s="215"/>
    </row>
    <row r="3" spans="1:8" ht="15" customHeight="1">
      <c r="A3" s="625" t="s">
        <v>606</v>
      </c>
      <c r="B3" s="625"/>
      <c r="C3" s="625"/>
      <c r="D3" s="625"/>
      <c r="E3" s="625"/>
      <c r="F3" s="625"/>
      <c r="G3" s="216"/>
    </row>
    <row r="4" spans="1:8" ht="15">
      <c r="A4" s="625"/>
      <c r="B4" s="625"/>
      <c r="C4" s="625"/>
      <c r="D4" s="625"/>
      <c r="E4" s="625"/>
      <c r="F4" s="625"/>
      <c r="G4" s="216"/>
    </row>
    <row r="5" spans="1:8">
      <c r="A5" s="626" t="str">
        <f>BCTinhHinhTaiChinh_06105!A5</f>
        <v>Tại 31 tháng 12 năm 2022/As at 31 December 2022</v>
      </c>
      <c r="B5" s="626"/>
      <c r="C5" s="626"/>
      <c r="D5" s="626"/>
      <c r="E5" s="626"/>
      <c r="F5" s="626"/>
      <c r="G5" s="217"/>
    </row>
    <row r="6" spans="1:8">
      <c r="A6" s="385"/>
      <c r="B6" s="385"/>
      <c r="C6" s="385"/>
      <c r="D6" s="385"/>
      <c r="E6" s="385"/>
      <c r="F6" s="80"/>
      <c r="G6" s="80"/>
    </row>
    <row r="7" spans="1:8" ht="15" customHeight="1">
      <c r="A7" s="647" t="s">
        <v>426</v>
      </c>
      <c r="B7" s="647"/>
      <c r="C7" s="630" t="s">
        <v>972</v>
      </c>
      <c r="D7" s="630"/>
      <c r="E7" s="630"/>
      <c r="F7" s="630"/>
      <c r="G7" s="218"/>
    </row>
    <row r="8" spans="1:8" ht="15" customHeight="1">
      <c r="A8" s="648" t="s">
        <v>425</v>
      </c>
      <c r="B8" s="648"/>
      <c r="C8" s="634" t="s">
        <v>973</v>
      </c>
      <c r="D8" s="634"/>
      <c r="E8" s="634"/>
      <c r="F8" s="634"/>
      <c r="G8" s="219"/>
    </row>
    <row r="9" spans="1:8" ht="15" customHeight="1">
      <c r="A9" s="647" t="s">
        <v>486</v>
      </c>
      <c r="B9" s="647"/>
      <c r="C9" s="630" t="s">
        <v>977</v>
      </c>
      <c r="D9" s="630"/>
      <c r="E9" s="630"/>
      <c r="F9" s="630"/>
      <c r="G9" s="218"/>
    </row>
    <row r="10" spans="1:8" ht="15" customHeight="1">
      <c r="A10" s="650" t="s">
        <v>581</v>
      </c>
      <c r="B10" s="650"/>
      <c r="C10" s="634" t="s">
        <v>975</v>
      </c>
      <c r="D10" s="634"/>
      <c r="E10" s="634"/>
      <c r="F10" s="634"/>
      <c r="G10" s="219"/>
    </row>
    <row r="11" spans="1:8" ht="15" customHeight="1">
      <c r="A11" s="647" t="s">
        <v>487</v>
      </c>
      <c r="B11" s="647"/>
      <c r="C11" s="630" t="s">
        <v>592</v>
      </c>
      <c r="D11" s="630"/>
      <c r="E11" s="630"/>
      <c r="F11" s="630"/>
      <c r="G11" s="218"/>
    </row>
    <row r="12" spans="1:8" ht="15" customHeight="1">
      <c r="A12" s="651" t="s">
        <v>488</v>
      </c>
      <c r="B12" s="651"/>
      <c r="C12" s="634" t="s">
        <v>591</v>
      </c>
      <c r="D12" s="634"/>
      <c r="E12" s="634"/>
      <c r="F12" s="634"/>
      <c r="G12" s="219"/>
    </row>
    <row r="13" spans="1:8" ht="15" customHeight="1">
      <c r="A13" s="649" t="s">
        <v>146</v>
      </c>
      <c r="B13" s="649"/>
      <c r="C13" s="630" t="str">
        <f>BCThuNhap_06203!B13</f>
        <v>Ngày 10 tháng 03 năm 2023</v>
      </c>
      <c r="D13" s="630"/>
      <c r="E13" s="630"/>
      <c r="F13" s="630"/>
      <c r="G13" s="218"/>
    </row>
    <row r="14" spans="1:8">
      <c r="A14" s="646" t="s">
        <v>147</v>
      </c>
      <c r="B14" s="646"/>
      <c r="C14" s="622">
        <f>BCThuNhap_06203!B14</f>
        <v>44995</v>
      </c>
      <c r="D14" s="622"/>
      <c r="E14" s="622"/>
      <c r="F14" s="622"/>
      <c r="G14" s="220"/>
    </row>
    <row r="15" spans="1:8" s="408" customFormat="1" ht="16.899999999999999" customHeight="1">
      <c r="A15" s="409" t="s">
        <v>779</v>
      </c>
      <c r="B15" s="410" t="s">
        <v>780</v>
      </c>
      <c r="C15" s="410"/>
      <c r="D15" s="410"/>
      <c r="E15" s="410"/>
      <c r="F15" s="410"/>
    </row>
    <row r="16" spans="1:8">
      <c r="A16" s="409" t="s">
        <v>51</v>
      </c>
      <c r="B16" s="410" t="s">
        <v>575</v>
      </c>
      <c r="C16" s="411"/>
      <c r="D16" s="412"/>
      <c r="E16" s="412"/>
      <c r="F16" s="411"/>
      <c r="G16" s="413"/>
    </row>
    <row r="17" spans="1:11" ht="56.25" customHeight="1">
      <c r="A17" s="194" t="s">
        <v>298</v>
      </c>
      <c r="B17" s="194" t="s">
        <v>299</v>
      </c>
      <c r="C17" s="194" t="s">
        <v>300</v>
      </c>
      <c r="D17" s="154" t="str">
        <f>BCTinhHinhTaiChinh_06105!D16</f>
        <v>Ngày 31 tháng 12 năm 2022
As at 31 December 2022</v>
      </c>
      <c r="E17" s="154" t="str">
        <f>BCTinhHinhTaiChinh_06105!E16</f>
        <v>Ngày 31 tháng 12 năm 2021
As at 31 December 2021</v>
      </c>
      <c r="F17" s="86" t="s">
        <v>301</v>
      </c>
      <c r="G17" s="26"/>
      <c r="K17" s="27" t="s">
        <v>587</v>
      </c>
    </row>
    <row r="18" spans="1:11" ht="39" customHeight="1">
      <c r="A18" s="195" t="s">
        <v>51</v>
      </c>
      <c r="B18" s="191" t="s">
        <v>302</v>
      </c>
      <c r="C18" s="84" t="s">
        <v>84</v>
      </c>
      <c r="D18" s="87"/>
      <c r="E18" s="87"/>
      <c r="F18" s="85"/>
      <c r="G18" s="25"/>
      <c r="K18" s="222">
        <v>0</v>
      </c>
    </row>
    <row r="19" spans="1:11" ht="45" customHeight="1">
      <c r="A19" s="262" t="s">
        <v>85</v>
      </c>
      <c r="B19" s="190" t="s">
        <v>303</v>
      </c>
      <c r="C19" s="108" t="s">
        <v>86</v>
      </c>
      <c r="D19" s="88">
        <v>50438938390</v>
      </c>
      <c r="E19" s="88"/>
      <c r="F19" s="414"/>
      <c r="G19" s="24"/>
      <c r="K19" s="222">
        <v>18924296298</v>
      </c>
    </row>
    <row r="20" spans="1:11" ht="45" customHeight="1">
      <c r="A20" s="263"/>
      <c r="B20" s="187" t="s">
        <v>304</v>
      </c>
      <c r="C20" s="82" t="s">
        <v>87</v>
      </c>
      <c r="D20" s="89">
        <v>0</v>
      </c>
      <c r="E20" s="89"/>
      <c r="F20" s="89"/>
      <c r="G20" s="23"/>
      <c r="K20" s="222">
        <v>0</v>
      </c>
    </row>
    <row r="21" spans="1:11" ht="45" customHeight="1">
      <c r="A21" s="263"/>
      <c r="B21" s="187" t="s">
        <v>305</v>
      </c>
      <c r="C21" s="82" t="s">
        <v>88</v>
      </c>
      <c r="D21" s="88">
        <v>50438938390</v>
      </c>
      <c r="E21" s="88"/>
      <c r="F21" s="414"/>
      <c r="G21" s="23"/>
      <c r="K21" s="222">
        <v>10834088082</v>
      </c>
    </row>
    <row r="22" spans="1:11" ht="45" customHeight="1">
      <c r="A22" s="263"/>
      <c r="B22" s="187" t="s">
        <v>782</v>
      </c>
      <c r="C22" s="82" t="s">
        <v>783</v>
      </c>
      <c r="D22" s="88">
        <v>0</v>
      </c>
      <c r="E22" s="88"/>
      <c r="F22" s="414"/>
      <c r="G22" s="23"/>
      <c r="K22" s="222"/>
    </row>
    <row r="23" spans="1:11" ht="45" customHeight="1">
      <c r="A23" s="263"/>
      <c r="B23" s="187" t="s">
        <v>784</v>
      </c>
      <c r="C23" s="82" t="s">
        <v>786</v>
      </c>
      <c r="D23" s="88">
        <v>0</v>
      </c>
      <c r="E23" s="88"/>
      <c r="F23" s="414"/>
      <c r="G23" s="23"/>
      <c r="K23" s="222"/>
    </row>
    <row r="24" spans="1:11" ht="45" customHeight="1">
      <c r="A24" s="263"/>
      <c r="B24" s="187" t="s">
        <v>785</v>
      </c>
      <c r="C24" s="82" t="s">
        <v>787</v>
      </c>
      <c r="D24" s="88">
        <v>50438938390</v>
      </c>
      <c r="E24" s="88"/>
      <c r="F24" s="414"/>
      <c r="G24" s="23"/>
      <c r="K24" s="222"/>
    </row>
    <row r="25" spans="1:11" ht="45" customHeight="1">
      <c r="A25" s="263"/>
      <c r="B25" s="187" t="s">
        <v>306</v>
      </c>
      <c r="C25" s="82" t="s">
        <v>89</v>
      </c>
      <c r="D25" s="88">
        <v>0</v>
      </c>
      <c r="E25" s="88"/>
      <c r="F25" s="414"/>
      <c r="G25" s="23"/>
      <c r="K25" s="222">
        <v>8090208216</v>
      </c>
    </row>
    <row r="26" spans="1:11" ht="45" customHeight="1">
      <c r="A26" s="264" t="s">
        <v>90</v>
      </c>
      <c r="B26" s="190" t="s">
        <v>507</v>
      </c>
      <c r="C26" s="108" t="s">
        <v>91</v>
      </c>
      <c r="D26" s="88">
        <v>0</v>
      </c>
      <c r="E26" s="88"/>
      <c r="F26" s="414"/>
      <c r="G26" s="24"/>
      <c r="K26" s="222">
        <v>54380270000</v>
      </c>
    </row>
    <row r="27" spans="1:11" ht="45" customHeight="1">
      <c r="A27" s="263"/>
      <c r="B27" s="192" t="s">
        <v>308</v>
      </c>
      <c r="C27" s="82" t="s">
        <v>490</v>
      </c>
      <c r="D27" s="89">
        <v>0</v>
      </c>
      <c r="E27" s="89"/>
      <c r="F27" s="89"/>
      <c r="G27" s="23"/>
      <c r="K27" s="222">
        <v>54104270000</v>
      </c>
    </row>
    <row r="28" spans="1:11" ht="45" customHeight="1">
      <c r="A28" s="263"/>
      <c r="B28" s="192" t="s">
        <v>309</v>
      </c>
      <c r="C28" s="82" t="s">
        <v>491</v>
      </c>
      <c r="D28" s="89">
        <v>0</v>
      </c>
      <c r="E28" s="89"/>
      <c r="F28" s="89"/>
      <c r="G28" s="23"/>
      <c r="K28" s="222">
        <v>0</v>
      </c>
    </row>
    <row r="29" spans="1:11" ht="45" customHeight="1">
      <c r="A29" s="263"/>
      <c r="B29" s="192" t="s">
        <v>310</v>
      </c>
      <c r="C29" s="82" t="s">
        <v>492</v>
      </c>
      <c r="D29" s="89">
        <v>0</v>
      </c>
      <c r="E29" s="89"/>
      <c r="F29" s="414"/>
      <c r="G29" s="23"/>
      <c r="K29" s="222">
        <v>0</v>
      </c>
    </row>
    <row r="30" spans="1:11" ht="45" customHeight="1">
      <c r="A30" s="263"/>
      <c r="B30" s="192" t="s">
        <v>311</v>
      </c>
      <c r="C30" s="82" t="s">
        <v>493</v>
      </c>
      <c r="D30" s="89">
        <v>0</v>
      </c>
      <c r="E30" s="89"/>
      <c r="F30" s="89"/>
      <c r="G30" s="23"/>
      <c r="K30" s="222">
        <v>0</v>
      </c>
    </row>
    <row r="31" spans="1:11" ht="45" customHeight="1">
      <c r="A31" s="263"/>
      <c r="B31" s="192" t="s">
        <v>255</v>
      </c>
      <c r="C31" s="82" t="s">
        <v>494</v>
      </c>
      <c r="D31" s="89">
        <v>0</v>
      </c>
      <c r="E31" s="89"/>
      <c r="F31" s="414"/>
      <c r="G31" s="23"/>
      <c r="K31" s="222">
        <v>0</v>
      </c>
    </row>
    <row r="32" spans="1:11" ht="45" customHeight="1">
      <c r="A32" s="264"/>
      <c r="B32" s="168" t="s">
        <v>508</v>
      </c>
      <c r="C32" s="83" t="s">
        <v>509</v>
      </c>
      <c r="D32" s="89">
        <v>0</v>
      </c>
      <c r="E32" s="89"/>
      <c r="F32" s="89"/>
      <c r="G32" s="23"/>
      <c r="K32" s="222">
        <v>276000000</v>
      </c>
    </row>
    <row r="33" spans="1:23" ht="45" customHeight="1">
      <c r="A33" s="264" t="s">
        <v>92</v>
      </c>
      <c r="B33" s="190" t="s">
        <v>312</v>
      </c>
      <c r="C33" s="108" t="s">
        <v>93</v>
      </c>
      <c r="D33" s="88">
        <v>0</v>
      </c>
      <c r="E33" s="88"/>
      <c r="F33" s="414"/>
      <c r="G33" s="24"/>
      <c r="K33" s="222">
        <v>182000000</v>
      </c>
    </row>
    <row r="34" spans="1:23" ht="45" customHeight="1">
      <c r="A34" s="264"/>
      <c r="B34" s="190" t="s">
        <v>607</v>
      </c>
      <c r="C34" s="108" t="s">
        <v>608</v>
      </c>
      <c r="D34" s="88">
        <v>0</v>
      </c>
      <c r="E34" s="88"/>
      <c r="F34" s="89"/>
      <c r="G34" s="24"/>
      <c r="K34" s="222"/>
    </row>
    <row r="35" spans="1:23" ht="45" customHeight="1">
      <c r="A35" s="264"/>
      <c r="B35" s="251" t="s">
        <v>609</v>
      </c>
      <c r="C35" s="108" t="s">
        <v>610</v>
      </c>
      <c r="D35" s="188">
        <v>0</v>
      </c>
      <c r="E35" s="188"/>
      <c r="F35" s="414"/>
      <c r="G35" s="24"/>
      <c r="K35" s="222"/>
    </row>
    <row r="36" spans="1:23" ht="45" customHeight="1">
      <c r="A36" s="264" t="s">
        <v>94</v>
      </c>
      <c r="B36" s="190" t="s">
        <v>313</v>
      </c>
      <c r="C36" s="108" t="s">
        <v>95</v>
      </c>
      <c r="D36" s="88">
        <v>0</v>
      </c>
      <c r="E36" s="88"/>
      <c r="F36" s="414"/>
      <c r="G36" s="24"/>
      <c r="K36" s="222">
        <v>31954902</v>
      </c>
    </row>
    <row r="37" spans="1:23" ht="45" customHeight="1">
      <c r="A37" s="264"/>
      <c r="B37" s="167" t="s">
        <v>567</v>
      </c>
      <c r="C37" s="108" t="s">
        <v>568</v>
      </c>
      <c r="D37" s="88">
        <v>0</v>
      </c>
      <c r="E37" s="88"/>
      <c r="F37" s="414"/>
      <c r="G37" s="24"/>
      <c r="K37" s="222">
        <v>31954902</v>
      </c>
    </row>
    <row r="38" spans="1:23" ht="45" customHeight="1">
      <c r="A38" s="264"/>
      <c r="B38" s="167" t="s">
        <v>566</v>
      </c>
      <c r="C38" s="108" t="s">
        <v>569</v>
      </c>
      <c r="D38" s="88">
        <v>0</v>
      </c>
      <c r="E38" s="88"/>
      <c r="F38" s="414"/>
      <c r="G38" s="24"/>
      <c r="K38" s="222">
        <v>0</v>
      </c>
    </row>
    <row r="39" spans="1:23" ht="45" customHeight="1">
      <c r="A39" s="264" t="s">
        <v>96</v>
      </c>
      <c r="B39" s="190" t="s">
        <v>314</v>
      </c>
      <c r="C39" s="108" t="s">
        <v>97</v>
      </c>
      <c r="D39" s="88">
        <v>0</v>
      </c>
      <c r="E39" s="88"/>
      <c r="F39" s="88"/>
      <c r="G39" s="24"/>
      <c r="K39" s="222">
        <v>838678093</v>
      </c>
    </row>
    <row r="40" spans="1:23" ht="45" customHeight="1">
      <c r="A40" s="264" t="s">
        <v>98</v>
      </c>
      <c r="B40" s="190" t="s">
        <v>315</v>
      </c>
      <c r="C40" s="108" t="s">
        <v>99</v>
      </c>
      <c r="D40" s="88">
        <v>0</v>
      </c>
      <c r="E40" s="88"/>
      <c r="F40" s="88"/>
      <c r="G40" s="223"/>
      <c r="K40" s="222">
        <v>0</v>
      </c>
    </row>
    <row r="41" spans="1:23" ht="45" customHeight="1">
      <c r="A41" s="264" t="s">
        <v>100</v>
      </c>
      <c r="B41" s="190" t="s">
        <v>316</v>
      </c>
      <c r="C41" s="108" t="s">
        <v>101</v>
      </c>
      <c r="D41" s="88">
        <v>0</v>
      </c>
      <c r="E41" s="88"/>
      <c r="F41" s="88"/>
      <c r="G41" s="223"/>
      <c r="H41" s="404" t="s">
        <v>516</v>
      </c>
      <c r="I41" s="415"/>
      <c r="K41" s="222">
        <v>0</v>
      </c>
    </row>
    <row r="42" spans="1:23" ht="45" customHeight="1">
      <c r="A42" s="195" t="s">
        <v>102</v>
      </c>
      <c r="B42" s="191" t="s">
        <v>263</v>
      </c>
      <c r="C42" s="84" t="s">
        <v>103</v>
      </c>
      <c r="D42" s="90">
        <v>50438938390</v>
      </c>
      <c r="E42" s="90"/>
      <c r="F42" s="319"/>
      <c r="G42" s="22"/>
      <c r="H42" s="416">
        <v>77161857907</v>
      </c>
      <c r="I42" s="417">
        <v>76787550493</v>
      </c>
      <c r="J42" s="418"/>
      <c r="K42" s="221">
        <v>74357199293</v>
      </c>
    </row>
    <row r="43" spans="1:23" ht="45" customHeight="1">
      <c r="A43" s="195" t="s">
        <v>61</v>
      </c>
      <c r="B43" s="191" t="s">
        <v>317</v>
      </c>
      <c r="C43" s="84" t="s">
        <v>104</v>
      </c>
      <c r="D43" s="91">
        <v>0</v>
      </c>
      <c r="E43" s="91"/>
      <c r="F43" s="91"/>
      <c r="G43" s="224"/>
      <c r="H43" s="419">
        <v>0</v>
      </c>
      <c r="I43" s="417">
        <v>0</v>
      </c>
      <c r="J43" s="418"/>
      <c r="K43" s="221">
        <v>0</v>
      </c>
    </row>
    <row r="44" spans="1:23" ht="45" customHeight="1">
      <c r="A44" s="262" t="s">
        <v>105</v>
      </c>
      <c r="B44" s="190" t="s">
        <v>318</v>
      </c>
      <c r="C44" s="108" t="s">
        <v>106</v>
      </c>
      <c r="D44" s="88">
        <v>0</v>
      </c>
      <c r="E44" s="88"/>
      <c r="F44" s="88"/>
      <c r="G44" s="24"/>
      <c r="K44" s="222">
        <v>830644100</v>
      </c>
    </row>
    <row r="45" spans="1:23" ht="45" customHeight="1">
      <c r="A45" s="262" t="s">
        <v>107</v>
      </c>
      <c r="B45" s="190" t="s">
        <v>319</v>
      </c>
      <c r="C45" s="108" t="s">
        <v>108</v>
      </c>
      <c r="D45" s="88">
        <v>42000000</v>
      </c>
      <c r="E45" s="88"/>
      <c r="F45" s="414"/>
      <c r="G45" s="24"/>
      <c r="K45" s="222">
        <v>171396702</v>
      </c>
    </row>
    <row r="46" spans="1:23" ht="45" customHeight="1">
      <c r="A46" s="396"/>
      <c r="B46" s="187" t="s">
        <v>512</v>
      </c>
      <c r="C46" s="81" t="s">
        <v>495</v>
      </c>
      <c r="D46" s="89">
        <v>0</v>
      </c>
      <c r="E46" s="89"/>
      <c r="F46" s="414"/>
      <c r="G46" s="24"/>
      <c r="K46" s="222">
        <v>0</v>
      </c>
    </row>
    <row r="47" spans="1:23" ht="45" customHeight="1">
      <c r="A47" s="396"/>
      <c r="B47" s="187" t="s">
        <v>320</v>
      </c>
      <c r="C47" s="81" t="s">
        <v>496</v>
      </c>
      <c r="D47" s="89">
        <v>0</v>
      </c>
      <c r="E47" s="89"/>
      <c r="F47" s="414"/>
      <c r="G47" s="24"/>
      <c r="K47" s="222">
        <v>0</v>
      </c>
    </row>
    <row r="48" spans="1:23" s="420" customFormat="1" ht="45" customHeight="1">
      <c r="A48" s="262"/>
      <c r="B48" s="190" t="s">
        <v>323</v>
      </c>
      <c r="C48" s="108" t="s">
        <v>497</v>
      </c>
      <c r="D48" s="89">
        <v>0</v>
      </c>
      <c r="E48" s="89"/>
      <c r="F48" s="414"/>
      <c r="G48" s="24"/>
      <c r="K48" s="222">
        <v>0</v>
      </c>
      <c r="L48" s="408"/>
      <c r="M48" s="408"/>
      <c r="N48" s="408"/>
      <c r="O48" s="408"/>
      <c r="P48" s="408"/>
      <c r="Q48" s="408"/>
      <c r="R48" s="408"/>
      <c r="S48" s="408"/>
      <c r="T48" s="408"/>
      <c r="U48" s="408"/>
      <c r="V48" s="408"/>
      <c r="W48" s="408"/>
    </row>
    <row r="49" spans="1:23" ht="54" customHeight="1">
      <c r="A49" s="396"/>
      <c r="B49" s="187" t="s">
        <v>332</v>
      </c>
      <c r="C49" s="81" t="s">
        <v>498</v>
      </c>
      <c r="D49" s="89">
        <v>0</v>
      </c>
      <c r="E49" s="89"/>
      <c r="F49" s="89"/>
      <c r="G49" s="24"/>
      <c r="K49" s="222">
        <v>250000</v>
      </c>
    </row>
    <row r="50" spans="1:23" ht="45" customHeight="1">
      <c r="A50" s="396"/>
      <c r="B50" s="187" t="s">
        <v>321</v>
      </c>
      <c r="C50" s="81" t="s">
        <v>499</v>
      </c>
      <c r="D50" s="89">
        <v>0</v>
      </c>
      <c r="E50" s="89"/>
      <c r="F50" s="89"/>
      <c r="G50" s="24"/>
      <c r="K50" s="222">
        <v>0</v>
      </c>
    </row>
    <row r="51" spans="1:23" s="420" customFormat="1" ht="45" customHeight="1">
      <c r="A51" s="262"/>
      <c r="B51" s="190" t="s">
        <v>322</v>
      </c>
      <c r="C51" s="108" t="s">
        <v>500</v>
      </c>
      <c r="D51" s="88">
        <v>0</v>
      </c>
      <c r="E51" s="88"/>
      <c r="F51" s="414"/>
      <c r="G51" s="24"/>
      <c r="K51" s="222">
        <v>6000000</v>
      </c>
      <c r="L51" s="408"/>
      <c r="M51" s="408"/>
      <c r="N51" s="408"/>
      <c r="O51" s="408"/>
      <c r="P51" s="408"/>
      <c r="Q51" s="408"/>
      <c r="R51" s="408"/>
      <c r="S51" s="408"/>
      <c r="T51" s="408"/>
      <c r="U51" s="408"/>
      <c r="V51" s="408"/>
      <c r="W51" s="408"/>
    </row>
    <row r="52" spans="1:23" ht="45" customHeight="1">
      <c r="A52" s="396"/>
      <c r="B52" s="187" t="s">
        <v>324</v>
      </c>
      <c r="C52" s="81" t="s">
        <v>501</v>
      </c>
      <c r="D52" s="89">
        <v>0</v>
      </c>
      <c r="E52" s="89"/>
      <c r="F52" s="414"/>
      <c r="G52" s="24"/>
      <c r="K52" s="222">
        <v>56533209</v>
      </c>
    </row>
    <row r="53" spans="1:23" ht="45" customHeight="1">
      <c r="A53" s="396"/>
      <c r="B53" s="187" t="s">
        <v>416</v>
      </c>
      <c r="C53" s="81" t="s">
        <v>502</v>
      </c>
      <c r="D53" s="89">
        <v>15000000</v>
      </c>
      <c r="E53" s="89"/>
      <c r="F53" s="414"/>
      <c r="G53" s="24"/>
      <c r="K53" s="222">
        <v>10750000</v>
      </c>
    </row>
    <row r="54" spans="1:23" ht="45" customHeight="1">
      <c r="A54" s="396"/>
      <c r="B54" s="187" t="s">
        <v>326</v>
      </c>
      <c r="C54" s="81" t="s">
        <v>503</v>
      </c>
      <c r="D54" s="89">
        <v>16500000</v>
      </c>
      <c r="E54" s="89"/>
      <c r="F54" s="414"/>
      <c r="G54" s="24"/>
      <c r="K54" s="222">
        <v>11180000</v>
      </c>
    </row>
    <row r="55" spans="1:23" ht="45" customHeight="1">
      <c r="A55" s="396"/>
      <c r="B55" s="187" t="s">
        <v>325</v>
      </c>
      <c r="C55" s="81" t="s">
        <v>420</v>
      </c>
      <c r="D55" s="89">
        <v>5500000</v>
      </c>
      <c r="E55" s="89"/>
      <c r="F55" s="414"/>
      <c r="G55" s="24"/>
      <c r="K55" s="222">
        <v>19565000</v>
      </c>
    </row>
    <row r="56" spans="1:23" ht="45" customHeight="1">
      <c r="A56" s="396"/>
      <c r="B56" s="187" t="s">
        <v>417</v>
      </c>
      <c r="C56" s="81" t="s">
        <v>225</v>
      </c>
      <c r="D56" s="89">
        <v>0</v>
      </c>
      <c r="E56" s="89"/>
      <c r="F56" s="89"/>
      <c r="G56" s="24"/>
      <c r="K56" s="222">
        <v>13050000</v>
      </c>
    </row>
    <row r="57" spans="1:23" ht="45" customHeight="1">
      <c r="A57" s="396"/>
      <c r="B57" s="187" t="s">
        <v>327</v>
      </c>
      <c r="C57" s="81" t="s">
        <v>220</v>
      </c>
      <c r="D57" s="89">
        <v>0</v>
      </c>
      <c r="E57" s="89"/>
      <c r="F57" s="414"/>
      <c r="G57" s="24"/>
      <c r="K57" s="222">
        <v>11000000</v>
      </c>
    </row>
    <row r="58" spans="1:23" ht="45" customHeight="1">
      <c r="A58" s="396"/>
      <c r="B58" s="187" t="s">
        <v>397</v>
      </c>
      <c r="C58" s="81" t="s">
        <v>224</v>
      </c>
      <c r="D58" s="89">
        <v>0</v>
      </c>
      <c r="E58" s="89"/>
      <c r="F58" s="89"/>
      <c r="G58" s="24"/>
      <c r="K58" s="222">
        <v>0</v>
      </c>
    </row>
    <row r="59" spans="1:23" ht="45" customHeight="1">
      <c r="A59" s="396"/>
      <c r="B59" s="187" t="s">
        <v>328</v>
      </c>
      <c r="C59" s="81" t="s">
        <v>214</v>
      </c>
      <c r="D59" s="89">
        <v>0</v>
      </c>
      <c r="E59" s="89"/>
      <c r="F59" s="89"/>
      <c r="G59" s="24"/>
      <c r="K59" s="222">
        <v>39780822</v>
      </c>
    </row>
    <row r="60" spans="1:23" ht="45" customHeight="1">
      <c r="A60" s="396"/>
      <c r="B60" s="187" t="s">
        <v>329</v>
      </c>
      <c r="C60" s="81" t="s">
        <v>212</v>
      </c>
      <c r="D60" s="89">
        <v>0</v>
      </c>
      <c r="E60" s="89"/>
      <c r="F60" s="89"/>
      <c r="G60" s="24"/>
      <c r="K60" s="222">
        <v>0</v>
      </c>
    </row>
    <row r="61" spans="1:23" ht="45" customHeight="1">
      <c r="A61" s="396"/>
      <c r="B61" s="187" t="s">
        <v>330</v>
      </c>
      <c r="C61" s="81" t="s">
        <v>395</v>
      </c>
      <c r="D61" s="89">
        <v>0</v>
      </c>
      <c r="E61" s="89"/>
      <c r="F61" s="89"/>
      <c r="G61" s="24"/>
      <c r="K61" s="222">
        <v>0</v>
      </c>
    </row>
    <row r="62" spans="1:23" ht="45" customHeight="1">
      <c r="A62" s="396"/>
      <c r="B62" s="187" t="s">
        <v>331</v>
      </c>
      <c r="C62" s="81" t="s">
        <v>398</v>
      </c>
      <c r="D62" s="89">
        <v>0</v>
      </c>
      <c r="E62" s="89"/>
      <c r="F62" s="89"/>
      <c r="G62" s="24"/>
      <c r="K62" s="222">
        <v>0</v>
      </c>
    </row>
    <row r="63" spans="1:23" ht="45" customHeight="1">
      <c r="A63" s="396"/>
      <c r="B63" s="187" t="s">
        <v>399</v>
      </c>
      <c r="C63" s="81" t="s">
        <v>421</v>
      </c>
      <c r="D63" s="89">
        <v>0</v>
      </c>
      <c r="E63" s="89"/>
      <c r="F63" s="89"/>
      <c r="G63" s="24"/>
      <c r="K63" s="222">
        <v>0</v>
      </c>
    </row>
    <row r="64" spans="1:23" ht="45" customHeight="1">
      <c r="A64" s="396"/>
      <c r="B64" s="187" t="s">
        <v>419</v>
      </c>
      <c r="C64" s="81" t="s">
        <v>422</v>
      </c>
      <c r="D64" s="89">
        <v>5000000</v>
      </c>
      <c r="E64" s="89"/>
      <c r="F64" s="89"/>
      <c r="G64" s="24"/>
      <c r="K64" s="222">
        <v>3287671</v>
      </c>
    </row>
    <row r="65" spans="1:23" s="421" customFormat="1" ht="45" customHeight="1">
      <c r="A65" s="396"/>
      <c r="B65" s="187" t="s">
        <v>333</v>
      </c>
      <c r="C65" s="81" t="s">
        <v>423</v>
      </c>
      <c r="D65" s="89">
        <v>0</v>
      </c>
      <c r="E65" s="89"/>
      <c r="F65" s="89"/>
      <c r="G65" s="21"/>
      <c r="H65" s="416">
        <v>190555733</v>
      </c>
      <c r="I65" s="417">
        <v>293612600</v>
      </c>
      <c r="K65" s="225">
        <v>0</v>
      </c>
      <c r="L65" s="422"/>
      <c r="M65" s="422"/>
      <c r="N65" s="422"/>
      <c r="O65" s="422"/>
      <c r="P65" s="422"/>
      <c r="Q65" s="422"/>
      <c r="R65" s="422"/>
      <c r="S65" s="422"/>
      <c r="T65" s="422"/>
      <c r="U65" s="422"/>
      <c r="V65" s="422"/>
      <c r="W65" s="422"/>
    </row>
    <row r="66" spans="1:23" ht="45" customHeight="1">
      <c r="A66" s="195" t="s">
        <v>109</v>
      </c>
      <c r="B66" s="191" t="s">
        <v>334</v>
      </c>
      <c r="C66" s="84" t="s">
        <v>110</v>
      </c>
      <c r="D66" s="90">
        <v>42000000</v>
      </c>
      <c r="E66" s="90"/>
      <c r="F66" s="319"/>
      <c r="G66" s="22"/>
      <c r="H66" s="419">
        <v>0</v>
      </c>
      <c r="I66" s="419">
        <v>0</v>
      </c>
      <c r="K66" s="221">
        <v>1002040802</v>
      </c>
    </row>
    <row r="67" spans="1:23" ht="45" customHeight="1">
      <c r="A67" s="263"/>
      <c r="B67" s="187" t="s">
        <v>335</v>
      </c>
      <c r="C67" s="81" t="s">
        <v>111</v>
      </c>
      <c r="D67" s="89">
        <v>50396938390</v>
      </c>
      <c r="E67" s="89"/>
      <c r="F67" s="414"/>
      <c r="G67" s="23"/>
      <c r="H67" s="419">
        <v>76971302174</v>
      </c>
      <c r="I67" s="419">
        <v>76493937893</v>
      </c>
      <c r="J67" s="423"/>
      <c r="K67" s="222">
        <v>73355158491</v>
      </c>
    </row>
    <row r="68" spans="1:23" ht="45" customHeight="1">
      <c r="A68" s="263"/>
      <c r="B68" s="187" t="s">
        <v>744</v>
      </c>
      <c r="C68" s="81" t="s">
        <v>112</v>
      </c>
      <c r="D68" s="92">
        <v>5043500</v>
      </c>
      <c r="E68" s="92"/>
      <c r="F68" s="414"/>
      <c r="G68" s="23"/>
      <c r="H68" s="419">
        <v>0</v>
      </c>
      <c r="I68" s="419">
        <v>0</v>
      </c>
      <c r="J68" s="423"/>
      <c r="K68" s="226">
        <v>6359254.5999999996</v>
      </c>
    </row>
    <row r="69" spans="1:23" ht="45" customHeight="1">
      <c r="A69" s="263"/>
      <c r="B69" s="187" t="s">
        <v>336</v>
      </c>
      <c r="C69" s="81" t="s">
        <v>113</v>
      </c>
      <c r="D69" s="92">
        <v>9992.4500000000007</v>
      </c>
      <c r="E69" s="92"/>
      <c r="F69" s="414"/>
      <c r="G69" s="23"/>
      <c r="H69" s="417">
        <v>12110.62</v>
      </c>
      <c r="I69" s="417">
        <v>12035.51</v>
      </c>
      <c r="J69" s="424"/>
      <c r="K69" s="28">
        <v>11535.18</v>
      </c>
    </row>
    <row r="70" spans="1:23" ht="10.5" customHeight="1">
      <c r="A70" s="186"/>
      <c r="B70" s="186"/>
      <c r="C70" s="186"/>
      <c r="D70" s="265"/>
      <c r="E70" s="265"/>
      <c r="F70" s="425"/>
      <c r="G70" s="227"/>
      <c r="H70" s="417">
        <v>0</v>
      </c>
      <c r="I70" s="417">
        <v>0</v>
      </c>
    </row>
    <row r="71" spans="1:23" ht="11.25" customHeight="1">
      <c r="A71" s="178"/>
      <c r="B71" s="266"/>
      <c r="C71" s="178"/>
      <c r="D71" s="184"/>
      <c r="E71" s="184"/>
      <c r="F71" s="185"/>
      <c r="G71" s="185"/>
    </row>
    <row r="72" spans="1:23">
      <c r="A72" s="180" t="s">
        <v>195</v>
      </c>
      <c r="B72" s="178"/>
      <c r="C72" s="179"/>
      <c r="D72" s="181" t="s">
        <v>196</v>
      </c>
      <c r="E72" s="184"/>
      <c r="F72" s="185"/>
      <c r="G72" s="185"/>
    </row>
    <row r="73" spans="1:23">
      <c r="A73" s="182" t="s">
        <v>197</v>
      </c>
      <c r="B73" s="178"/>
      <c r="C73" s="179"/>
      <c r="D73" s="183" t="s">
        <v>198</v>
      </c>
      <c r="E73" s="184"/>
      <c r="F73" s="185"/>
      <c r="G73" s="185"/>
    </row>
    <row r="74" spans="1:23">
      <c r="A74" s="182"/>
      <c r="B74" s="178"/>
      <c r="C74" s="179"/>
      <c r="D74" s="183"/>
      <c r="E74" s="184"/>
      <c r="F74" s="185"/>
      <c r="G74" s="185"/>
    </row>
    <row r="75" spans="1:23">
      <c r="A75" s="182"/>
      <c r="B75" s="178"/>
      <c r="C75" s="179"/>
      <c r="D75" s="183"/>
      <c r="E75" s="184"/>
      <c r="F75" s="185"/>
      <c r="G75" s="185"/>
    </row>
    <row r="76" spans="1:23">
      <c r="A76" s="182"/>
      <c r="B76" s="178"/>
      <c r="C76" s="179"/>
      <c r="D76" s="93"/>
      <c r="E76" s="184"/>
      <c r="F76" s="185"/>
      <c r="G76" s="185"/>
    </row>
    <row r="77" spans="1:23">
      <c r="A77" s="182"/>
      <c r="B77" s="178"/>
      <c r="C77" s="179"/>
      <c r="D77" s="183"/>
      <c r="E77" s="184"/>
      <c r="F77" s="185"/>
      <c r="G77" s="185"/>
    </row>
    <row r="78" spans="1:23">
      <c r="A78" s="182"/>
      <c r="B78" s="178"/>
      <c r="C78" s="179"/>
      <c r="D78" s="183"/>
      <c r="E78" s="184"/>
      <c r="F78" s="185"/>
      <c r="G78" s="185"/>
    </row>
    <row r="79" spans="1:23">
      <c r="A79" s="178"/>
      <c r="B79" s="178"/>
      <c r="C79" s="179"/>
      <c r="D79" s="179"/>
      <c r="E79" s="94"/>
      <c r="F79" s="185"/>
      <c r="G79" s="185"/>
    </row>
    <row r="80" spans="1:23">
      <c r="A80" s="178"/>
      <c r="B80" s="178"/>
      <c r="C80" s="179"/>
      <c r="D80" s="179"/>
      <c r="E80" s="184"/>
      <c r="F80" s="185"/>
      <c r="G80" s="185"/>
    </row>
    <row r="81" spans="1:7">
      <c r="A81" s="178"/>
      <c r="B81" s="178"/>
      <c r="C81" s="179"/>
      <c r="D81" s="179"/>
      <c r="E81" s="184"/>
      <c r="F81" s="185"/>
      <c r="G81" s="185"/>
    </row>
    <row r="82" spans="1:7">
      <c r="A82" s="178"/>
      <c r="B82" s="178"/>
      <c r="C82" s="179"/>
      <c r="D82" s="144"/>
      <c r="E82" s="184"/>
      <c r="F82" s="185"/>
      <c r="G82" s="185"/>
    </row>
    <row r="83" spans="1:7">
      <c r="A83" s="180" t="s">
        <v>593</v>
      </c>
      <c r="B83" s="178"/>
      <c r="C83" s="179"/>
      <c r="D83" s="367" t="s">
        <v>978</v>
      </c>
      <c r="E83" s="184"/>
      <c r="F83" s="185"/>
      <c r="G83" s="185"/>
    </row>
    <row r="84" spans="1:7">
      <c r="A84" s="500" t="s">
        <v>968</v>
      </c>
      <c r="B84" s="178"/>
      <c r="C84" s="179"/>
      <c r="D84" s="367" t="s">
        <v>979</v>
      </c>
      <c r="E84" s="184"/>
      <c r="F84" s="185"/>
      <c r="G84" s="185"/>
    </row>
    <row r="85" spans="1:7">
      <c r="A85" s="178" t="s">
        <v>594</v>
      </c>
      <c r="B85" s="178"/>
      <c r="C85" s="179"/>
      <c r="D85" s="368" t="s">
        <v>801</v>
      </c>
      <c r="E85" s="184"/>
      <c r="F85" s="185"/>
      <c r="G85" s="185"/>
    </row>
    <row r="86" spans="1:7">
      <c r="A86" s="411"/>
      <c r="B86" s="426"/>
      <c r="C86" s="426"/>
      <c r="D86" s="427"/>
      <c r="E86" s="427"/>
      <c r="F86" s="426"/>
      <c r="G86" s="428"/>
    </row>
    <row r="87" spans="1:7">
      <c r="A87" s="426"/>
      <c r="B87" s="426"/>
      <c r="C87" s="426"/>
      <c r="D87" s="427"/>
      <c r="E87" s="427"/>
      <c r="F87" s="426"/>
      <c r="G87" s="428"/>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7" right="0.7" top="0.34" bottom="0.34" header="0.3" footer="0.3"/>
  <pageSetup paperSize="9" scale="62"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1175"/>
  <sheetViews>
    <sheetView topLeftCell="A13" zoomScaleNormal="100" workbookViewId="0">
      <selection activeCell="B68" sqref="B68"/>
    </sheetView>
  </sheetViews>
  <sheetFormatPr defaultColWidth="9.140625" defaultRowHeight="14.25"/>
  <cols>
    <col min="1" max="1" width="9.140625" style="431"/>
    <col min="2" max="2" width="46" style="457" customWidth="1"/>
    <col min="3" max="3" width="9.140625" style="431"/>
    <col min="4" max="4" width="23.140625" style="456" customWidth="1"/>
    <col min="5" max="5" width="21.140625" style="456" customWidth="1"/>
    <col min="6" max="6" width="22.28515625" style="456" customWidth="1"/>
    <col min="7" max="7" width="22.42578125" style="430" hidden="1" customWidth="1"/>
    <col min="8" max="8" width="18" style="430" hidden="1" customWidth="1"/>
    <col min="9" max="9" width="3" style="431" hidden="1" customWidth="1"/>
    <col min="10" max="10" width="0" style="431" hidden="1" customWidth="1"/>
    <col min="11" max="11" width="15.42578125" style="431" hidden="1" customWidth="1"/>
    <col min="12" max="12" width="15.28515625" style="431" hidden="1" customWidth="1"/>
    <col min="13" max="13" width="19" style="431" hidden="1" customWidth="1"/>
    <col min="14" max="14" width="0" style="431" hidden="1" customWidth="1"/>
    <col min="15" max="15" width="9.140625" style="431" hidden="1" customWidth="1"/>
    <col min="16" max="16" width="0" style="431" hidden="1" customWidth="1"/>
    <col min="17" max="17" width="9.140625" style="431"/>
    <col min="18" max="18" width="13.140625" style="431" bestFit="1" customWidth="1"/>
    <col min="19" max="16384" width="9.140625" style="431"/>
  </cols>
  <sheetData>
    <row r="1" spans="1:7" ht="23.25" customHeight="1">
      <c r="A1" s="652" t="s">
        <v>743</v>
      </c>
      <c r="B1" s="652"/>
      <c r="C1" s="652"/>
      <c r="D1" s="652"/>
      <c r="E1" s="652"/>
      <c r="F1" s="652"/>
      <c r="G1" s="399"/>
    </row>
    <row r="2" spans="1:7" ht="60" customHeight="1">
      <c r="A2" s="653" t="s">
        <v>776</v>
      </c>
      <c r="B2" s="653"/>
      <c r="C2" s="653"/>
      <c r="D2" s="653"/>
      <c r="E2" s="653"/>
      <c r="F2" s="653"/>
    </row>
    <row r="3" spans="1:7" ht="15" customHeight="1">
      <c r="A3" s="655" t="s">
        <v>639</v>
      </c>
      <c r="B3" s="655"/>
      <c r="C3" s="655"/>
      <c r="D3" s="655"/>
      <c r="E3" s="655"/>
      <c r="F3" s="655"/>
    </row>
    <row r="4" spans="1:7">
      <c r="A4" s="655"/>
      <c r="B4" s="655"/>
      <c r="C4" s="655"/>
      <c r="D4" s="655"/>
      <c r="E4" s="655"/>
      <c r="F4" s="655"/>
    </row>
    <row r="5" spans="1:7">
      <c r="A5" s="626" t="str">
        <f>BCThuNhap_06203!A5</f>
        <v>Năm 2022/ Year 2022</v>
      </c>
      <c r="B5" s="626"/>
      <c r="C5" s="626"/>
      <c r="D5" s="626"/>
      <c r="E5" s="626"/>
      <c r="F5" s="626"/>
    </row>
    <row r="6" spans="1:7">
      <c r="A6" s="385"/>
      <c r="B6" s="305"/>
      <c r="C6" s="385"/>
      <c r="D6" s="385"/>
      <c r="E6" s="385"/>
      <c r="F6" s="177"/>
    </row>
    <row r="7" spans="1:7" ht="15" customHeight="1">
      <c r="A7" s="647" t="s">
        <v>426</v>
      </c>
      <c r="B7" s="647"/>
      <c r="C7" s="630" t="s">
        <v>972</v>
      </c>
      <c r="D7" s="630"/>
      <c r="E7" s="630"/>
      <c r="F7" s="630"/>
    </row>
    <row r="8" spans="1:7" ht="15" customHeight="1">
      <c r="A8" s="648" t="s">
        <v>425</v>
      </c>
      <c r="B8" s="648"/>
      <c r="C8" s="634" t="s">
        <v>973</v>
      </c>
      <c r="D8" s="634"/>
      <c r="E8" s="634"/>
      <c r="F8" s="634"/>
    </row>
    <row r="9" spans="1:7" ht="15" customHeight="1">
      <c r="A9" s="647" t="s">
        <v>486</v>
      </c>
      <c r="B9" s="647"/>
      <c r="C9" s="630" t="s">
        <v>977</v>
      </c>
      <c r="D9" s="630"/>
      <c r="E9" s="630"/>
      <c r="F9" s="630"/>
    </row>
    <row r="10" spans="1:7" ht="15" customHeight="1">
      <c r="A10" s="650" t="s">
        <v>581</v>
      </c>
      <c r="B10" s="650"/>
      <c r="C10" s="634" t="s">
        <v>975</v>
      </c>
      <c r="D10" s="634"/>
      <c r="E10" s="634"/>
      <c r="F10" s="634"/>
    </row>
    <row r="11" spans="1:7" ht="15" customHeight="1">
      <c r="A11" s="647" t="s">
        <v>487</v>
      </c>
      <c r="B11" s="647"/>
      <c r="C11" s="630" t="s">
        <v>590</v>
      </c>
      <c r="D11" s="630"/>
      <c r="E11" s="630"/>
      <c r="F11" s="630"/>
    </row>
    <row r="12" spans="1:7" ht="15" customHeight="1">
      <c r="A12" s="651" t="s">
        <v>488</v>
      </c>
      <c r="B12" s="651"/>
      <c r="C12" s="634" t="s">
        <v>591</v>
      </c>
      <c r="D12" s="634"/>
      <c r="E12" s="634"/>
      <c r="F12" s="634"/>
    </row>
    <row r="13" spans="1:7" ht="15" customHeight="1">
      <c r="A13" s="649" t="s">
        <v>146</v>
      </c>
      <c r="B13" s="649"/>
      <c r="C13" s="630" t="str">
        <f>BCThuNhap_06203!B13</f>
        <v>Ngày 10 tháng 03 năm 2023</v>
      </c>
      <c r="D13" s="630"/>
      <c r="E13" s="630"/>
      <c r="F13" s="630"/>
    </row>
    <row r="14" spans="1:7">
      <c r="A14" s="646" t="s">
        <v>147</v>
      </c>
      <c r="B14" s="646"/>
      <c r="C14" s="654">
        <f>BCThuNhap_06203!B14</f>
        <v>44995</v>
      </c>
      <c r="D14" s="654"/>
      <c r="E14" s="654"/>
      <c r="F14" s="654"/>
    </row>
    <row r="15" spans="1:7">
      <c r="A15" s="409" t="s">
        <v>779</v>
      </c>
      <c r="B15" s="410" t="s">
        <v>780</v>
      </c>
      <c r="C15" s="426"/>
      <c r="D15" s="427"/>
      <c r="E15" s="427"/>
      <c r="F15" s="427"/>
    </row>
    <row r="16" spans="1:7">
      <c r="A16" s="432" t="s">
        <v>61</v>
      </c>
      <c r="B16" s="433" t="s">
        <v>640</v>
      </c>
      <c r="C16" s="426"/>
      <c r="D16" s="427"/>
      <c r="E16" s="427"/>
      <c r="F16" s="427"/>
    </row>
    <row r="17" spans="1:18" ht="55.5" customHeight="1">
      <c r="A17" s="194" t="s">
        <v>298</v>
      </c>
      <c r="B17" s="194" t="s">
        <v>148</v>
      </c>
      <c r="C17" s="194" t="s">
        <v>300</v>
      </c>
      <c r="D17" s="317" t="s">
        <v>1211</v>
      </c>
      <c r="E17" s="317" t="s">
        <v>759</v>
      </c>
      <c r="F17" s="193" t="s">
        <v>641</v>
      </c>
    </row>
    <row r="18" spans="1:18" ht="39" customHeight="1">
      <c r="A18" s="195" t="s">
        <v>51</v>
      </c>
      <c r="B18" s="191" t="s">
        <v>642</v>
      </c>
      <c r="C18" s="248" t="s">
        <v>643</v>
      </c>
      <c r="D18" s="249">
        <v>3938390</v>
      </c>
      <c r="E18" s="249"/>
      <c r="F18" s="249">
        <v>3938390</v>
      </c>
      <c r="H18" s="434"/>
      <c r="I18" s="435"/>
      <c r="M18" s="435"/>
      <c r="N18" s="435"/>
      <c r="P18" s="431" t="s">
        <v>643</v>
      </c>
      <c r="R18" s="435"/>
    </row>
    <row r="19" spans="1:18" ht="39" customHeight="1">
      <c r="A19" s="263">
        <v>1</v>
      </c>
      <c r="B19" s="190" t="s">
        <v>644</v>
      </c>
      <c r="C19" s="250" t="s">
        <v>645</v>
      </c>
      <c r="D19" s="189">
        <v>0</v>
      </c>
      <c r="E19" s="189"/>
      <c r="F19" s="189">
        <v>0</v>
      </c>
      <c r="G19" s="434"/>
      <c r="H19" s="434"/>
      <c r="I19" s="435"/>
      <c r="M19" s="435"/>
      <c r="N19" s="435"/>
      <c r="P19" s="431" t="s">
        <v>645</v>
      </c>
      <c r="R19" s="435"/>
    </row>
    <row r="20" spans="1:18" ht="39" customHeight="1">
      <c r="A20" s="263"/>
      <c r="B20" s="251" t="s">
        <v>602</v>
      </c>
      <c r="C20" s="250" t="s">
        <v>646</v>
      </c>
      <c r="D20" s="189">
        <v>0</v>
      </c>
      <c r="E20" s="189"/>
      <c r="F20" s="189">
        <v>0</v>
      </c>
      <c r="G20" s="434"/>
      <c r="H20" s="434"/>
      <c r="I20" s="435"/>
      <c r="M20" s="435"/>
      <c r="N20" s="435"/>
      <c r="R20" s="435"/>
    </row>
    <row r="21" spans="1:18" ht="39" customHeight="1">
      <c r="A21" s="263"/>
      <c r="B21" s="251" t="s">
        <v>604</v>
      </c>
      <c r="C21" s="250" t="s">
        <v>647</v>
      </c>
      <c r="D21" s="189">
        <v>0</v>
      </c>
      <c r="E21" s="189"/>
      <c r="F21" s="189">
        <v>0</v>
      </c>
      <c r="G21" s="434"/>
      <c r="H21" s="434"/>
      <c r="I21" s="435"/>
      <c r="M21" s="435"/>
      <c r="N21" s="435"/>
      <c r="R21" s="435"/>
    </row>
    <row r="22" spans="1:18" ht="39" customHeight="1">
      <c r="A22" s="263">
        <v>2</v>
      </c>
      <c r="B22" s="190" t="s">
        <v>648</v>
      </c>
      <c r="C22" s="250" t="s">
        <v>649</v>
      </c>
      <c r="D22" s="499">
        <v>3938390</v>
      </c>
      <c r="E22" s="436"/>
      <c r="F22" s="188">
        <v>3938390</v>
      </c>
      <c r="H22" s="434"/>
      <c r="I22" s="435"/>
      <c r="M22" s="435"/>
      <c r="N22" s="435"/>
      <c r="P22" s="431" t="s">
        <v>649</v>
      </c>
      <c r="R22" s="435"/>
    </row>
    <row r="23" spans="1:18" ht="39" customHeight="1">
      <c r="A23" s="263">
        <v>3</v>
      </c>
      <c r="B23" s="190" t="s">
        <v>650</v>
      </c>
      <c r="C23" s="250" t="s">
        <v>651</v>
      </c>
      <c r="D23" s="188">
        <v>0</v>
      </c>
      <c r="E23" s="188"/>
      <c r="F23" s="188">
        <v>0</v>
      </c>
      <c r="H23" s="434"/>
      <c r="I23" s="435"/>
      <c r="M23" s="435"/>
      <c r="N23" s="435"/>
      <c r="P23" s="431" t="s">
        <v>651</v>
      </c>
      <c r="R23" s="435"/>
    </row>
    <row r="24" spans="1:18" ht="39" customHeight="1">
      <c r="A24" s="195" t="s">
        <v>61</v>
      </c>
      <c r="B24" s="191" t="s">
        <v>652</v>
      </c>
      <c r="C24" s="494" t="s">
        <v>653</v>
      </c>
      <c r="D24" s="249">
        <v>42000000</v>
      </c>
      <c r="E24" s="249"/>
      <c r="F24" s="249">
        <v>42000000</v>
      </c>
      <c r="H24" s="434"/>
      <c r="I24" s="435"/>
      <c r="M24" s="435"/>
      <c r="N24" s="435"/>
      <c r="P24" s="431" t="s">
        <v>653</v>
      </c>
      <c r="R24" s="435"/>
    </row>
    <row r="25" spans="1:18" ht="42.75" customHeight="1">
      <c r="A25" s="263">
        <v>1</v>
      </c>
      <c r="B25" s="306" t="s">
        <v>745</v>
      </c>
      <c r="C25" s="250" t="s">
        <v>654</v>
      </c>
      <c r="D25" s="188">
        <v>0</v>
      </c>
      <c r="E25" s="188"/>
      <c r="F25" s="252">
        <v>0</v>
      </c>
      <c r="H25" s="434"/>
      <c r="I25" s="435"/>
      <c r="M25" s="435"/>
      <c r="N25" s="435"/>
      <c r="P25" s="431" t="s">
        <v>654</v>
      </c>
      <c r="R25" s="435"/>
    </row>
    <row r="26" spans="1:18" ht="48" customHeight="1">
      <c r="A26" s="263">
        <v>2</v>
      </c>
      <c r="B26" s="306" t="s">
        <v>746</v>
      </c>
      <c r="C26" s="250" t="s">
        <v>655</v>
      </c>
      <c r="D26" s="188">
        <v>20500000</v>
      </c>
      <c r="E26" s="188"/>
      <c r="F26" s="252">
        <v>20500000</v>
      </c>
      <c r="H26" s="434"/>
      <c r="I26" s="435"/>
      <c r="M26" s="435"/>
      <c r="N26" s="435"/>
      <c r="P26" s="431" t="s">
        <v>655</v>
      </c>
      <c r="R26" s="435"/>
    </row>
    <row r="27" spans="1:18" ht="39" customHeight="1">
      <c r="A27" s="263"/>
      <c r="B27" s="253" t="s">
        <v>170</v>
      </c>
      <c r="C27" s="187" t="s">
        <v>656</v>
      </c>
      <c r="D27" s="188">
        <v>15000000</v>
      </c>
      <c r="E27" s="188"/>
      <c r="F27" s="252">
        <v>15000000</v>
      </c>
      <c r="H27" s="434"/>
      <c r="I27" s="435"/>
      <c r="M27" s="435"/>
      <c r="N27" s="435"/>
      <c r="P27" s="431" t="s">
        <v>656</v>
      </c>
      <c r="R27" s="435"/>
    </row>
    <row r="28" spans="1:18" ht="39" customHeight="1">
      <c r="A28" s="263"/>
      <c r="B28" s="253" t="s">
        <v>657</v>
      </c>
      <c r="C28" s="187" t="s">
        <v>658</v>
      </c>
      <c r="D28" s="188">
        <v>0</v>
      </c>
      <c r="E28" s="188"/>
      <c r="F28" s="188">
        <v>0</v>
      </c>
      <c r="H28" s="434"/>
      <c r="I28" s="435"/>
      <c r="M28" s="435"/>
      <c r="N28" s="435"/>
      <c r="P28" s="431" t="s">
        <v>658</v>
      </c>
      <c r="R28" s="435"/>
    </row>
    <row r="29" spans="1:18" ht="39" customHeight="1">
      <c r="A29" s="263"/>
      <c r="B29" s="253" t="s">
        <v>659</v>
      </c>
      <c r="C29" s="187" t="s">
        <v>660</v>
      </c>
      <c r="D29" s="188">
        <v>0</v>
      </c>
      <c r="E29" s="188"/>
      <c r="F29" s="252">
        <v>0</v>
      </c>
      <c r="H29" s="434"/>
      <c r="I29" s="435"/>
      <c r="M29" s="435"/>
      <c r="N29" s="435"/>
      <c r="P29" s="431" t="s">
        <v>660</v>
      </c>
      <c r="R29" s="435"/>
    </row>
    <row r="30" spans="1:18" ht="39" customHeight="1">
      <c r="A30" s="263"/>
      <c r="B30" s="253" t="s">
        <v>661</v>
      </c>
      <c r="C30" s="187" t="s">
        <v>662</v>
      </c>
      <c r="D30" s="188">
        <v>5500000</v>
      </c>
      <c r="E30" s="188"/>
      <c r="F30" s="252">
        <v>5500000</v>
      </c>
      <c r="H30" s="434"/>
      <c r="I30" s="435"/>
      <c r="M30" s="435"/>
      <c r="N30" s="435"/>
      <c r="P30" s="431" t="s">
        <v>662</v>
      </c>
      <c r="R30" s="435"/>
    </row>
    <row r="31" spans="1:18" ht="75" customHeight="1">
      <c r="A31" s="263">
        <v>3</v>
      </c>
      <c r="B31" s="307" t="s">
        <v>663</v>
      </c>
      <c r="C31" s="250" t="s">
        <v>664</v>
      </c>
      <c r="D31" s="188">
        <v>16500000</v>
      </c>
      <c r="E31" s="188"/>
      <c r="F31" s="252">
        <v>16500000</v>
      </c>
      <c r="H31" s="434"/>
      <c r="I31" s="435"/>
      <c r="M31" s="435"/>
      <c r="N31" s="435"/>
      <c r="P31" s="431" t="s">
        <v>664</v>
      </c>
      <c r="R31" s="435"/>
    </row>
    <row r="32" spans="1:18" ht="39" customHeight="1">
      <c r="A32" s="263"/>
      <c r="B32" s="308" t="s">
        <v>665</v>
      </c>
      <c r="C32" s="187" t="s">
        <v>666</v>
      </c>
      <c r="D32" s="188">
        <v>16500000</v>
      </c>
      <c r="E32" s="188"/>
      <c r="F32" s="252">
        <v>16500000</v>
      </c>
      <c r="H32" s="434"/>
      <c r="I32" s="435"/>
      <c r="M32" s="435"/>
      <c r="N32" s="435"/>
      <c r="P32" s="431" t="s">
        <v>666</v>
      </c>
      <c r="R32" s="435"/>
    </row>
    <row r="33" spans="1:18" ht="39" customHeight="1">
      <c r="A33" s="263"/>
      <c r="B33" s="308" t="s">
        <v>667</v>
      </c>
      <c r="C33" s="187" t="s">
        <v>668</v>
      </c>
      <c r="D33" s="188">
        <v>0</v>
      </c>
      <c r="E33" s="188"/>
      <c r="F33" s="252">
        <v>0</v>
      </c>
      <c r="H33" s="434"/>
      <c r="I33" s="435"/>
      <c r="M33" s="435"/>
      <c r="N33" s="435"/>
      <c r="P33" s="431" t="s">
        <v>668</v>
      </c>
      <c r="R33" s="435"/>
    </row>
    <row r="34" spans="1:18" ht="39" customHeight="1">
      <c r="A34" s="263">
        <v>4</v>
      </c>
      <c r="B34" s="190" t="s">
        <v>669</v>
      </c>
      <c r="C34" s="250" t="s">
        <v>670</v>
      </c>
      <c r="D34" s="188">
        <v>0</v>
      </c>
      <c r="E34" s="188"/>
      <c r="F34" s="252">
        <v>0</v>
      </c>
      <c r="H34" s="434"/>
      <c r="I34" s="435"/>
      <c r="M34" s="435"/>
      <c r="N34" s="435"/>
      <c r="P34" s="431" t="s">
        <v>670</v>
      </c>
      <c r="R34" s="435"/>
    </row>
    <row r="35" spans="1:18" ht="81" customHeight="1">
      <c r="A35" s="263">
        <v>5</v>
      </c>
      <c r="B35" s="190" t="s">
        <v>671</v>
      </c>
      <c r="C35" s="250" t="s">
        <v>672</v>
      </c>
      <c r="D35" s="188">
        <v>0</v>
      </c>
      <c r="E35" s="188"/>
      <c r="F35" s="252">
        <v>0</v>
      </c>
      <c r="H35" s="434"/>
      <c r="I35" s="435"/>
      <c r="M35" s="435"/>
      <c r="N35" s="435"/>
      <c r="P35" s="431" t="s">
        <v>672</v>
      </c>
      <c r="R35" s="435"/>
    </row>
    <row r="36" spans="1:18" ht="39" customHeight="1">
      <c r="A36" s="263"/>
      <c r="B36" s="168" t="s">
        <v>181</v>
      </c>
      <c r="C36" s="250" t="s">
        <v>673</v>
      </c>
      <c r="D36" s="188">
        <v>0</v>
      </c>
      <c r="E36" s="188"/>
      <c r="F36" s="252">
        <v>0</v>
      </c>
      <c r="H36" s="434"/>
      <c r="I36" s="435"/>
      <c r="M36" s="435"/>
      <c r="N36" s="435"/>
      <c r="P36" s="431" t="s">
        <v>673</v>
      </c>
      <c r="R36" s="435"/>
    </row>
    <row r="37" spans="1:18" ht="39" customHeight="1">
      <c r="A37" s="263"/>
      <c r="B37" s="168" t="s">
        <v>402</v>
      </c>
      <c r="C37" s="250" t="s">
        <v>674</v>
      </c>
      <c r="D37" s="188">
        <v>0</v>
      </c>
      <c r="E37" s="188"/>
      <c r="F37" s="252">
        <v>0</v>
      </c>
      <c r="H37" s="434"/>
      <c r="I37" s="435"/>
      <c r="M37" s="435"/>
      <c r="N37" s="435"/>
      <c r="P37" s="431" t="s">
        <v>674</v>
      </c>
      <c r="R37" s="435"/>
    </row>
    <row r="38" spans="1:18" ht="155.25" customHeight="1">
      <c r="A38" s="263">
        <v>6</v>
      </c>
      <c r="B38" s="307" t="s">
        <v>675</v>
      </c>
      <c r="C38" s="250" t="s">
        <v>676</v>
      </c>
      <c r="D38" s="188">
        <v>0</v>
      </c>
      <c r="E38" s="188"/>
      <c r="F38" s="252">
        <v>0</v>
      </c>
      <c r="H38" s="434"/>
      <c r="I38" s="435"/>
      <c r="M38" s="435"/>
      <c r="N38" s="435"/>
      <c r="P38" s="431" t="s">
        <v>676</v>
      </c>
      <c r="R38" s="435"/>
    </row>
    <row r="39" spans="1:18" ht="39" customHeight="1">
      <c r="A39" s="263"/>
      <c r="B39" s="308" t="s">
        <v>677</v>
      </c>
      <c r="C39" s="187" t="s">
        <v>678</v>
      </c>
      <c r="D39" s="188">
        <v>0</v>
      </c>
      <c r="E39" s="188"/>
      <c r="F39" s="252">
        <v>0</v>
      </c>
      <c r="H39" s="434"/>
      <c r="I39" s="435"/>
      <c r="M39" s="435"/>
      <c r="N39" s="435"/>
      <c r="P39" s="431" t="s">
        <v>678</v>
      </c>
      <c r="R39" s="435"/>
    </row>
    <row r="40" spans="1:18" ht="39" customHeight="1">
      <c r="A40" s="263"/>
      <c r="B40" s="308" t="s">
        <v>679</v>
      </c>
      <c r="C40" s="187" t="s">
        <v>680</v>
      </c>
      <c r="D40" s="188">
        <v>0</v>
      </c>
      <c r="E40" s="188"/>
      <c r="F40" s="252">
        <v>0</v>
      </c>
      <c r="H40" s="434"/>
      <c r="I40" s="435"/>
      <c r="M40" s="435"/>
      <c r="N40" s="435"/>
      <c r="P40" s="431" t="s">
        <v>680</v>
      </c>
      <c r="R40" s="435"/>
    </row>
    <row r="41" spans="1:18" ht="48" customHeight="1">
      <c r="A41" s="263"/>
      <c r="B41" s="308" t="s">
        <v>681</v>
      </c>
      <c r="C41" s="187" t="s">
        <v>682</v>
      </c>
      <c r="D41" s="188">
        <v>0</v>
      </c>
      <c r="E41" s="188"/>
      <c r="F41" s="252">
        <v>0</v>
      </c>
      <c r="H41" s="434"/>
      <c r="I41" s="435"/>
      <c r="M41" s="435"/>
      <c r="N41" s="435"/>
      <c r="P41" s="431" t="s">
        <v>682</v>
      </c>
      <c r="R41" s="435"/>
    </row>
    <row r="42" spans="1:18" ht="39" customHeight="1">
      <c r="A42" s="263"/>
      <c r="B42" s="168" t="s">
        <v>184</v>
      </c>
      <c r="C42" s="187" t="s">
        <v>683</v>
      </c>
      <c r="D42" s="188">
        <v>0</v>
      </c>
      <c r="E42" s="188"/>
      <c r="F42" s="252">
        <v>0</v>
      </c>
      <c r="H42" s="434"/>
      <c r="I42" s="435"/>
      <c r="M42" s="435"/>
      <c r="N42" s="435"/>
      <c r="P42" s="431" t="s">
        <v>683</v>
      </c>
      <c r="R42" s="435"/>
    </row>
    <row r="43" spans="1:18" ht="39" customHeight="1">
      <c r="A43" s="263"/>
      <c r="B43" s="168" t="s">
        <v>966</v>
      </c>
      <c r="C43" s="187" t="s">
        <v>967</v>
      </c>
      <c r="D43" s="188">
        <v>0</v>
      </c>
      <c r="E43" s="188"/>
      <c r="F43" s="252">
        <v>0</v>
      </c>
      <c r="H43" s="434"/>
      <c r="I43" s="435"/>
      <c r="M43" s="435"/>
      <c r="N43" s="435"/>
      <c r="R43" s="435"/>
    </row>
    <row r="44" spans="1:18" ht="63" customHeight="1">
      <c r="A44" s="263">
        <v>7</v>
      </c>
      <c r="B44" s="190" t="s">
        <v>684</v>
      </c>
      <c r="C44" s="250" t="s">
        <v>685</v>
      </c>
      <c r="D44" s="188">
        <v>0</v>
      </c>
      <c r="E44" s="188"/>
      <c r="F44" s="188">
        <v>0</v>
      </c>
      <c r="H44" s="434"/>
      <c r="I44" s="435"/>
      <c r="M44" s="435"/>
      <c r="N44" s="435"/>
      <c r="P44" s="431" t="s">
        <v>685</v>
      </c>
      <c r="R44" s="435"/>
    </row>
    <row r="45" spans="1:18" ht="39" customHeight="1">
      <c r="A45" s="263"/>
      <c r="B45" s="253" t="s">
        <v>686</v>
      </c>
      <c r="C45" s="187" t="s">
        <v>687</v>
      </c>
      <c r="D45" s="188">
        <v>0</v>
      </c>
      <c r="E45" s="188"/>
      <c r="F45" s="188">
        <v>0</v>
      </c>
      <c r="H45" s="434"/>
      <c r="I45" s="435"/>
      <c r="M45" s="435"/>
      <c r="N45" s="435"/>
      <c r="P45" s="431" t="s">
        <v>687</v>
      </c>
      <c r="R45" s="435"/>
    </row>
    <row r="46" spans="1:18" ht="39" customHeight="1">
      <c r="A46" s="263"/>
      <c r="B46" s="253" t="s">
        <v>162</v>
      </c>
      <c r="C46" s="187" t="s">
        <v>688</v>
      </c>
      <c r="D46" s="188">
        <v>0</v>
      </c>
      <c r="E46" s="188"/>
      <c r="F46" s="252">
        <v>0</v>
      </c>
      <c r="H46" s="434"/>
      <c r="I46" s="435"/>
      <c r="M46" s="435"/>
      <c r="N46" s="435"/>
      <c r="P46" s="431" t="s">
        <v>688</v>
      </c>
      <c r="R46" s="435"/>
    </row>
    <row r="47" spans="1:18" ht="39" customHeight="1">
      <c r="A47" s="263"/>
      <c r="B47" s="253" t="s">
        <v>695</v>
      </c>
      <c r="C47" s="187" t="s">
        <v>805</v>
      </c>
      <c r="D47" s="188">
        <v>0</v>
      </c>
      <c r="E47" s="188"/>
      <c r="F47" s="252">
        <v>0</v>
      </c>
      <c r="H47" s="434"/>
      <c r="I47" s="435"/>
      <c r="M47" s="435"/>
      <c r="N47" s="435"/>
      <c r="R47" s="435"/>
    </row>
    <row r="48" spans="1:18" ht="39" customHeight="1">
      <c r="A48" s="263">
        <v>8</v>
      </c>
      <c r="B48" s="306" t="s">
        <v>747</v>
      </c>
      <c r="C48" s="250" t="s">
        <v>689</v>
      </c>
      <c r="D48" s="188">
        <v>5000000</v>
      </c>
      <c r="E48" s="188"/>
      <c r="F48" s="252">
        <v>5000000</v>
      </c>
      <c r="H48" s="434"/>
      <c r="I48" s="435"/>
      <c r="M48" s="435"/>
      <c r="N48" s="435"/>
      <c r="P48" s="431" t="s">
        <v>689</v>
      </c>
      <c r="R48" s="435"/>
    </row>
    <row r="49" spans="1:18" ht="39" customHeight="1">
      <c r="A49" s="263"/>
      <c r="B49" s="253" t="s">
        <v>401</v>
      </c>
      <c r="C49" s="187" t="s">
        <v>690</v>
      </c>
      <c r="D49" s="188">
        <v>0</v>
      </c>
      <c r="E49" s="188"/>
      <c r="F49" s="252">
        <v>0</v>
      </c>
      <c r="H49" s="434"/>
      <c r="I49" s="435"/>
      <c r="M49" s="435"/>
      <c r="N49" s="435"/>
      <c r="P49" s="431" t="s">
        <v>690</v>
      </c>
      <c r="R49" s="435"/>
    </row>
    <row r="50" spans="1:18" ht="39" customHeight="1">
      <c r="A50" s="263"/>
      <c r="B50" s="253" t="s">
        <v>403</v>
      </c>
      <c r="C50" s="187" t="s">
        <v>691</v>
      </c>
      <c r="D50" s="188">
        <v>0</v>
      </c>
      <c r="E50" s="188"/>
      <c r="F50" s="252">
        <v>0</v>
      </c>
      <c r="H50" s="434"/>
      <c r="I50" s="435"/>
      <c r="M50" s="435"/>
      <c r="N50" s="435"/>
      <c r="P50" s="431" t="s">
        <v>691</v>
      </c>
      <c r="R50" s="435"/>
    </row>
    <row r="51" spans="1:18" ht="39" customHeight="1">
      <c r="A51" s="263"/>
      <c r="B51" s="253" t="s">
        <v>415</v>
      </c>
      <c r="C51" s="187" t="s">
        <v>692</v>
      </c>
      <c r="D51" s="188">
        <v>5000000</v>
      </c>
      <c r="E51" s="188"/>
      <c r="F51" s="252">
        <v>5000000</v>
      </c>
      <c r="H51" s="434"/>
      <c r="I51" s="435"/>
      <c r="M51" s="435"/>
      <c r="N51" s="435"/>
      <c r="P51" s="431" t="s">
        <v>692</v>
      </c>
      <c r="R51" s="435"/>
    </row>
    <row r="52" spans="1:18" ht="39" customHeight="1">
      <c r="A52" s="263"/>
      <c r="B52" s="253" t="s">
        <v>185</v>
      </c>
      <c r="C52" s="187" t="s">
        <v>693</v>
      </c>
      <c r="D52" s="188">
        <v>0</v>
      </c>
      <c r="E52" s="188"/>
      <c r="F52" s="252">
        <v>0</v>
      </c>
      <c r="H52" s="434"/>
      <c r="I52" s="435"/>
      <c r="M52" s="435"/>
      <c r="N52" s="435"/>
      <c r="P52" s="431" t="s">
        <v>693</v>
      </c>
      <c r="R52" s="435"/>
    </row>
    <row r="53" spans="1:18" ht="39" customHeight="1">
      <c r="A53" s="264"/>
      <c r="B53" s="253" t="s">
        <v>583</v>
      </c>
      <c r="C53" s="190" t="s">
        <v>694</v>
      </c>
      <c r="D53" s="188">
        <v>0</v>
      </c>
      <c r="E53" s="188"/>
      <c r="F53" s="252">
        <v>0</v>
      </c>
      <c r="H53" s="434"/>
      <c r="I53" s="435"/>
      <c r="M53" s="435"/>
      <c r="N53" s="435"/>
      <c r="R53" s="435"/>
    </row>
    <row r="54" spans="1:18" ht="39" customHeight="1">
      <c r="A54" s="263"/>
      <c r="B54" s="253" t="s">
        <v>695</v>
      </c>
      <c r="C54" s="187" t="s">
        <v>696</v>
      </c>
      <c r="D54" s="188">
        <v>0</v>
      </c>
      <c r="E54" s="188"/>
      <c r="F54" s="252">
        <v>0</v>
      </c>
      <c r="H54" s="434"/>
      <c r="I54" s="435"/>
      <c r="M54" s="435"/>
      <c r="N54" s="435"/>
      <c r="P54" s="431" t="s">
        <v>694</v>
      </c>
      <c r="R54" s="435"/>
    </row>
    <row r="55" spans="1:18" ht="43.5" customHeight="1">
      <c r="A55" s="267" t="s">
        <v>114</v>
      </c>
      <c r="B55" s="191" t="s">
        <v>697</v>
      </c>
      <c r="C55" s="248" t="s">
        <v>698</v>
      </c>
      <c r="D55" s="249">
        <v>-38061610</v>
      </c>
      <c r="E55" s="249"/>
      <c r="F55" s="249">
        <v>-38061610</v>
      </c>
      <c r="H55" s="434"/>
      <c r="I55" s="435"/>
      <c r="M55" s="435"/>
      <c r="N55" s="435"/>
      <c r="P55" s="431" t="s">
        <v>698</v>
      </c>
      <c r="R55" s="435"/>
    </row>
    <row r="56" spans="1:18" ht="39" customHeight="1">
      <c r="A56" s="267" t="s">
        <v>115</v>
      </c>
      <c r="B56" s="191" t="s">
        <v>699</v>
      </c>
      <c r="C56" s="248" t="s">
        <v>700</v>
      </c>
      <c r="D56" s="249">
        <v>0</v>
      </c>
      <c r="E56" s="249"/>
      <c r="F56" s="249">
        <v>0</v>
      </c>
      <c r="H56" s="434"/>
      <c r="I56" s="435"/>
      <c r="M56" s="435"/>
      <c r="N56" s="435"/>
      <c r="P56" s="431" t="s">
        <v>700</v>
      </c>
      <c r="R56" s="435"/>
    </row>
    <row r="57" spans="1:18" ht="39" customHeight="1">
      <c r="A57" s="263">
        <v>1</v>
      </c>
      <c r="B57" s="190" t="s">
        <v>701</v>
      </c>
      <c r="C57" s="250" t="s">
        <v>702</v>
      </c>
      <c r="D57" s="189">
        <v>0</v>
      </c>
      <c r="E57" s="189"/>
      <c r="F57" s="189">
        <v>0</v>
      </c>
      <c r="G57" s="434"/>
      <c r="M57" s="435"/>
      <c r="N57" s="435"/>
      <c r="P57" s="431" t="s">
        <v>702</v>
      </c>
      <c r="R57" s="435"/>
    </row>
    <row r="58" spans="1:18" ht="39" customHeight="1">
      <c r="A58" s="263">
        <v>2</v>
      </c>
      <c r="B58" s="190" t="s">
        <v>703</v>
      </c>
      <c r="C58" s="250" t="s">
        <v>704</v>
      </c>
      <c r="D58" s="189">
        <v>0</v>
      </c>
      <c r="E58" s="189"/>
      <c r="F58" s="189">
        <v>0</v>
      </c>
      <c r="G58" s="404" t="s">
        <v>516</v>
      </c>
      <c r="M58" s="435"/>
      <c r="N58" s="435"/>
      <c r="P58" s="431" t="s">
        <v>704</v>
      </c>
      <c r="R58" s="435"/>
    </row>
    <row r="59" spans="1:18" ht="75" customHeight="1">
      <c r="A59" s="267" t="s">
        <v>116</v>
      </c>
      <c r="B59" s="191" t="s">
        <v>705</v>
      </c>
      <c r="C59" s="248" t="s">
        <v>706</v>
      </c>
      <c r="D59" s="249">
        <v>-38061610</v>
      </c>
      <c r="E59" s="249"/>
      <c r="F59" s="249">
        <v>-38061610</v>
      </c>
      <c r="G59" s="437">
        <v>477364281</v>
      </c>
      <c r="H59" s="438"/>
      <c r="I59" s="439"/>
      <c r="J59" s="254"/>
      <c r="K59" s="255" t="s">
        <v>707</v>
      </c>
      <c r="L59" s="256" t="s">
        <v>708</v>
      </c>
      <c r="M59" s="435"/>
      <c r="N59" s="435"/>
      <c r="P59" s="431" t="s">
        <v>706</v>
      </c>
      <c r="R59" s="435"/>
    </row>
    <row r="60" spans="1:18" ht="39" customHeight="1">
      <c r="A60" s="267" t="s">
        <v>72</v>
      </c>
      <c r="B60" s="191" t="s">
        <v>709</v>
      </c>
      <c r="C60" s="248" t="s">
        <v>710</v>
      </c>
      <c r="D60" s="249">
        <v>0</v>
      </c>
      <c r="E60" s="249"/>
      <c r="F60" s="303">
        <v>0</v>
      </c>
      <c r="G60" s="437">
        <v>0</v>
      </c>
      <c r="H60" s="440"/>
      <c r="I60" s="441"/>
      <c r="J60" s="257" t="s">
        <v>711</v>
      </c>
      <c r="K60" s="258">
        <v>0</v>
      </c>
      <c r="L60" s="259">
        <v>0</v>
      </c>
      <c r="M60" s="435"/>
      <c r="N60" s="435"/>
      <c r="P60" s="431" t="s">
        <v>710</v>
      </c>
      <c r="R60" s="435"/>
    </row>
    <row r="61" spans="1:18" ht="58.5" customHeight="1">
      <c r="A61" s="267" t="s">
        <v>117</v>
      </c>
      <c r="B61" s="191" t="s">
        <v>712</v>
      </c>
      <c r="C61" s="248" t="s">
        <v>713</v>
      </c>
      <c r="D61" s="249">
        <f>D63+D64+D65</f>
        <v>50396938390</v>
      </c>
      <c r="E61" s="249"/>
      <c r="F61" s="249">
        <f>+F63+F64+F65</f>
        <v>50396938390</v>
      </c>
      <c r="G61" s="434"/>
      <c r="H61" s="434"/>
      <c r="I61" s="435"/>
      <c r="J61" s="257" t="s">
        <v>714</v>
      </c>
      <c r="K61" s="258"/>
      <c r="L61" s="259"/>
      <c r="M61" s="435"/>
      <c r="N61" s="435"/>
      <c r="P61" s="431" t="s">
        <v>713</v>
      </c>
      <c r="R61" s="435"/>
    </row>
    <row r="62" spans="1:18" ht="39" customHeight="1">
      <c r="A62" s="263"/>
      <c r="B62" s="190" t="s">
        <v>715</v>
      </c>
      <c r="C62" s="250" t="s">
        <v>716</v>
      </c>
      <c r="D62" s="188">
        <v>0</v>
      </c>
      <c r="E62" s="188"/>
      <c r="F62" s="252">
        <v>0</v>
      </c>
      <c r="H62" s="430" t="s">
        <v>717</v>
      </c>
      <c r="J62" s="257" t="s">
        <v>718</v>
      </c>
      <c r="K62" s="258">
        <v>49750000</v>
      </c>
      <c r="L62" s="259">
        <v>0</v>
      </c>
      <c r="M62" s="435"/>
      <c r="N62" s="435"/>
      <c r="P62" s="431" t="s">
        <v>716</v>
      </c>
      <c r="R62" s="435"/>
    </row>
    <row r="63" spans="1:18" ht="63" customHeight="1">
      <c r="A63" s="263">
        <v>1</v>
      </c>
      <c r="B63" s="190" t="s">
        <v>719</v>
      </c>
      <c r="C63" s="250" t="s">
        <v>751</v>
      </c>
      <c r="D63" s="188">
        <v>-38061610</v>
      </c>
      <c r="E63" s="188"/>
      <c r="F63" s="252">
        <v>-38061610</v>
      </c>
      <c r="J63" s="257" t="s">
        <v>721</v>
      </c>
      <c r="K63" s="258">
        <v>0</v>
      </c>
      <c r="L63" s="259">
        <v>0</v>
      </c>
      <c r="M63" s="435"/>
      <c r="N63" s="435"/>
      <c r="P63" s="431" t="s">
        <v>720</v>
      </c>
      <c r="R63" s="435"/>
    </row>
    <row r="64" spans="1:18" ht="63" customHeight="1">
      <c r="A64" s="263">
        <v>2</v>
      </c>
      <c r="B64" s="190" t="s">
        <v>722</v>
      </c>
      <c r="C64" s="250" t="s">
        <v>752</v>
      </c>
      <c r="D64" s="252">
        <v>0</v>
      </c>
      <c r="E64" s="252"/>
      <c r="F64" s="252">
        <v>0</v>
      </c>
      <c r="J64" s="257" t="s">
        <v>724</v>
      </c>
      <c r="K64" s="258"/>
      <c r="L64" s="259"/>
      <c r="M64" s="435"/>
      <c r="N64" s="435"/>
      <c r="P64" s="431" t="s">
        <v>723</v>
      </c>
      <c r="R64" s="435"/>
    </row>
    <row r="65" spans="1:18" ht="63" customHeight="1">
      <c r="A65" s="263">
        <v>3</v>
      </c>
      <c r="B65" s="190" t="s">
        <v>748</v>
      </c>
      <c r="C65" s="250" t="s">
        <v>720</v>
      </c>
      <c r="D65" s="252">
        <f>D66+D67</f>
        <v>50435000000</v>
      </c>
      <c r="E65" s="252"/>
      <c r="F65" s="252">
        <f>+F66+F67</f>
        <v>50435000000</v>
      </c>
      <c r="J65" s="257"/>
      <c r="K65" s="258"/>
      <c r="L65" s="259"/>
      <c r="M65" s="435"/>
      <c r="N65" s="435"/>
      <c r="R65" s="435"/>
    </row>
    <row r="66" spans="1:18" ht="48" customHeight="1">
      <c r="A66" s="263"/>
      <c r="B66" s="190" t="s">
        <v>725</v>
      </c>
      <c r="C66" s="250" t="s">
        <v>749</v>
      </c>
      <c r="D66" s="509">
        <v>50435000000</v>
      </c>
      <c r="E66" s="509"/>
      <c r="F66" s="509">
        <v>50435000000</v>
      </c>
      <c r="J66" s="257" t="s">
        <v>727</v>
      </c>
      <c r="K66" s="258"/>
      <c r="L66" s="259"/>
      <c r="M66" s="435"/>
      <c r="N66" s="435"/>
      <c r="P66" s="431" t="s">
        <v>726</v>
      </c>
      <c r="R66" s="435"/>
    </row>
    <row r="67" spans="1:18" ht="48" customHeight="1">
      <c r="A67" s="263"/>
      <c r="B67" s="190" t="s">
        <v>728</v>
      </c>
      <c r="C67" s="250" t="s">
        <v>750</v>
      </c>
      <c r="D67" s="252">
        <v>0</v>
      </c>
      <c r="E67" s="252"/>
      <c r="F67" s="252">
        <v>0</v>
      </c>
      <c r="J67" s="257" t="s">
        <v>730</v>
      </c>
      <c r="K67" s="258"/>
      <c r="L67" s="259"/>
      <c r="M67" s="435"/>
      <c r="N67" s="435"/>
      <c r="P67" s="431" t="s">
        <v>729</v>
      </c>
      <c r="R67" s="435"/>
    </row>
    <row r="68" spans="1:18" ht="39" customHeight="1">
      <c r="A68" s="195" t="s">
        <v>731</v>
      </c>
      <c r="B68" s="191" t="s">
        <v>732</v>
      </c>
      <c r="C68" s="248" t="s">
        <v>733</v>
      </c>
      <c r="D68" s="249">
        <v>50396938390</v>
      </c>
      <c r="E68" s="249"/>
      <c r="F68" s="249">
        <v>50396938390</v>
      </c>
      <c r="G68" s="442">
        <v>76971302174</v>
      </c>
      <c r="H68" s="443">
        <v>76493937893</v>
      </c>
      <c r="I68" s="435"/>
      <c r="J68" s="257" t="s">
        <v>734</v>
      </c>
      <c r="K68" s="258"/>
      <c r="L68" s="259"/>
      <c r="M68" s="435"/>
      <c r="N68" s="435"/>
      <c r="P68" s="431" t="s">
        <v>733</v>
      </c>
      <c r="R68" s="435"/>
    </row>
    <row r="69" spans="1:18" s="472" customFormat="1" ht="52.5" customHeight="1">
      <c r="A69" s="267" t="s">
        <v>877</v>
      </c>
      <c r="B69" s="191" t="s">
        <v>1212</v>
      </c>
      <c r="C69" s="248" t="s">
        <v>879</v>
      </c>
      <c r="D69" s="613">
        <f>D63</f>
        <v>-38061610</v>
      </c>
      <c r="E69" s="613"/>
      <c r="F69" s="249"/>
      <c r="G69" s="442"/>
      <c r="H69" s="443"/>
      <c r="I69" s="435"/>
      <c r="J69" s="257"/>
      <c r="K69" s="258"/>
      <c r="L69" s="259"/>
      <c r="M69" s="435"/>
      <c r="N69" s="435"/>
      <c r="R69" s="435"/>
    </row>
    <row r="70" spans="1:18" s="472" customFormat="1" ht="60" customHeight="1">
      <c r="A70" s="267"/>
      <c r="B70" s="191" t="s">
        <v>1213</v>
      </c>
      <c r="C70" s="248" t="s">
        <v>881</v>
      </c>
      <c r="D70" s="614">
        <f>+D69/Khac_06030!F18</f>
        <v>-7.5523655237660957E-4</v>
      </c>
      <c r="E70" s="613"/>
      <c r="F70" s="249"/>
      <c r="G70" s="442"/>
      <c r="H70" s="443"/>
      <c r="I70" s="435"/>
      <c r="J70" s="257"/>
      <c r="K70" s="258"/>
      <c r="L70" s="259"/>
      <c r="M70" s="435"/>
      <c r="N70" s="435"/>
      <c r="R70" s="435"/>
    </row>
    <row r="71" spans="1:18">
      <c r="A71" s="186"/>
      <c r="B71" s="309"/>
      <c r="C71" s="186"/>
      <c r="D71" s="265"/>
      <c r="E71" s="265"/>
      <c r="F71" s="265"/>
      <c r="G71" s="443">
        <v>0</v>
      </c>
      <c r="H71" s="443">
        <v>0</v>
      </c>
      <c r="I71" s="435"/>
      <c r="J71" s="257" t="s">
        <v>735</v>
      </c>
      <c r="K71" s="258"/>
      <c r="L71" s="259"/>
    </row>
    <row r="72" spans="1:18" ht="11.25" customHeight="1">
      <c r="A72" s="268"/>
      <c r="B72" s="183"/>
      <c r="C72" s="268"/>
      <c r="D72" s="269"/>
      <c r="E72" s="269"/>
      <c r="F72" s="269"/>
      <c r="G72" s="444"/>
      <c r="H72" s="444"/>
      <c r="J72" s="257" t="s">
        <v>736</v>
      </c>
      <c r="K72" s="445"/>
      <c r="L72" s="446"/>
    </row>
    <row r="73" spans="1:18">
      <c r="A73" s="180" t="s">
        <v>195</v>
      </c>
      <c r="B73" s="183"/>
      <c r="C73" s="179"/>
      <c r="D73" s="181" t="s">
        <v>196</v>
      </c>
      <c r="E73" s="184"/>
      <c r="F73" s="185"/>
      <c r="G73" s="443">
        <v>0</v>
      </c>
      <c r="H73" s="444"/>
      <c r="J73" s="257" t="s">
        <v>737</v>
      </c>
      <c r="K73" s="447"/>
      <c r="L73" s="448"/>
    </row>
    <row r="74" spans="1:18">
      <c r="A74" s="182" t="s">
        <v>197</v>
      </c>
      <c r="B74" s="183"/>
      <c r="C74" s="179"/>
      <c r="D74" s="183" t="s">
        <v>198</v>
      </c>
      <c r="E74" s="184"/>
      <c r="F74" s="185"/>
      <c r="J74" s="257" t="s">
        <v>738</v>
      </c>
      <c r="K74" s="447"/>
      <c r="L74" s="448"/>
    </row>
    <row r="75" spans="1:18">
      <c r="A75" s="182"/>
      <c r="B75" s="310"/>
      <c r="C75" s="179"/>
      <c r="D75" s="183"/>
      <c r="E75" s="184"/>
      <c r="F75" s="185"/>
      <c r="J75" s="449" t="s">
        <v>739</v>
      </c>
      <c r="K75" s="450">
        <v>49750000</v>
      </c>
      <c r="L75" s="451">
        <v>0</v>
      </c>
    </row>
    <row r="76" spans="1:18">
      <c r="A76" s="182"/>
      <c r="B76" s="179"/>
      <c r="C76" s="179"/>
      <c r="D76" s="183"/>
      <c r="E76" s="184"/>
      <c r="F76" s="185"/>
      <c r="J76" s="452"/>
      <c r="K76" s="453"/>
      <c r="L76" s="453"/>
    </row>
    <row r="77" spans="1:18">
      <c r="A77" s="182"/>
      <c r="B77" s="179"/>
      <c r="C77" s="179"/>
      <c r="D77" s="183"/>
      <c r="E77" s="184"/>
      <c r="F77" s="185"/>
      <c r="J77" s="452"/>
      <c r="K77" s="453"/>
      <c r="L77" s="453"/>
    </row>
    <row r="78" spans="1:18">
      <c r="A78" s="182"/>
      <c r="B78" s="179"/>
      <c r="C78" s="179"/>
      <c r="D78" s="183"/>
      <c r="E78" s="184"/>
      <c r="F78" s="185"/>
      <c r="J78" s="452"/>
      <c r="K78" s="453"/>
      <c r="L78" s="453"/>
    </row>
    <row r="79" spans="1:18">
      <c r="A79" s="182"/>
      <c r="B79" s="179"/>
      <c r="C79" s="179"/>
      <c r="D79" s="183"/>
      <c r="E79" s="184"/>
      <c r="F79" s="185"/>
      <c r="L79" s="454"/>
    </row>
    <row r="80" spans="1:18">
      <c r="A80" s="178"/>
      <c r="B80" s="179"/>
      <c r="C80" s="179"/>
      <c r="D80" s="179"/>
      <c r="E80" s="184"/>
      <c r="F80" s="185"/>
      <c r="L80" s="454"/>
    </row>
    <row r="81" spans="1:12">
      <c r="A81" s="178"/>
      <c r="B81" s="179"/>
      <c r="C81" s="179"/>
      <c r="D81" s="179"/>
      <c r="E81" s="184"/>
      <c r="F81" s="185"/>
      <c r="L81" s="454"/>
    </row>
    <row r="82" spans="1:12">
      <c r="A82" s="178"/>
      <c r="B82" s="179"/>
      <c r="C82" s="179"/>
      <c r="D82" s="179"/>
      <c r="E82" s="184"/>
      <c r="F82" s="185"/>
      <c r="L82" s="454"/>
    </row>
    <row r="83" spans="1:12">
      <c r="A83" s="178"/>
      <c r="B83" s="179"/>
      <c r="C83" s="179"/>
      <c r="D83" s="179"/>
      <c r="E83" s="184"/>
      <c r="F83" s="185"/>
    </row>
    <row r="84" spans="1:12">
      <c r="A84" s="143"/>
      <c r="B84" s="179"/>
      <c r="C84" s="179"/>
      <c r="D84" s="144"/>
      <c r="E84" s="371"/>
      <c r="F84" s="372"/>
    </row>
    <row r="85" spans="1:12">
      <c r="A85" s="110" t="s">
        <v>595</v>
      </c>
      <c r="B85" s="370"/>
      <c r="C85" s="179"/>
      <c r="D85" s="367" t="s">
        <v>978</v>
      </c>
      <c r="E85" s="371"/>
      <c r="F85" s="372"/>
    </row>
    <row r="86" spans="1:12">
      <c r="A86" s="501" t="s">
        <v>968</v>
      </c>
      <c r="B86" s="113"/>
      <c r="C86" s="179"/>
      <c r="D86" s="367" t="s">
        <v>979</v>
      </c>
      <c r="E86" s="371"/>
      <c r="F86" s="372"/>
    </row>
    <row r="87" spans="1:12">
      <c r="A87" s="143" t="s">
        <v>596</v>
      </c>
      <c r="B87" s="113"/>
      <c r="C87" s="179"/>
      <c r="D87" s="368" t="s">
        <v>801</v>
      </c>
      <c r="E87" s="371"/>
      <c r="F87" s="372"/>
    </row>
    <row r="88" spans="1:12">
      <c r="A88" s="455"/>
      <c r="B88" s="183"/>
      <c r="C88" s="455"/>
      <c r="D88" s="269"/>
      <c r="E88" s="269"/>
      <c r="F88" s="269"/>
    </row>
    <row r="89" spans="1:12">
      <c r="B89" s="456"/>
    </row>
    <row r="90" spans="1:12">
      <c r="B90" s="456"/>
    </row>
    <row r="91" spans="1:12">
      <c r="B91" s="456"/>
    </row>
    <row r="92" spans="1:12">
      <c r="B92" s="456"/>
    </row>
    <row r="93" spans="1:12">
      <c r="B93" s="456"/>
    </row>
    <row r="94" spans="1:12">
      <c r="B94" s="456"/>
    </row>
    <row r="95" spans="1:12">
      <c r="B95" s="456"/>
    </row>
    <row r="96" spans="1:12">
      <c r="B96" s="456"/>
    </row>
    <row r="97" spans="2:2">
      <c r="B97" s="456"/>
    </row>
    <row r="98" spans="2:2">
      <c r="B98" s="456"/>
    </row>
    <row r="99" spans="2:2">
      <c r="B99" s="456"/>
    </row>
    <row r="100" spans="2:2">
      <c r="B100" s="456"/>
    </row>
    <row r="101" spans="2:2">
      <c r="B101" s="456"/>
    </row>
    <row r="102" spans="2:2">
      <c r="B102" s="456"/>
    </row>
    <row r="103" spans="2:2">
      <c r="B103" s="456"/>
    </row>
    <row r="104" spans="2:2">
      <c r="B104" s="456"/>
    </row>
    <row r="105" spans="2:2">
      <c r="B105" s="456"/>
    </row>
    <row r="106" spans="2:2">
      <c r="B106" s="456"/>
    </row>
    <row r="107" spans="2:2">
      <c r="B107" s="456"/>
    </row>
    <row r="108" spans="2:2">
      <c r="B108" s="456"/>
    </row>
    <row r="109" spans="2:2">
      <c r="B109" s="456"/>
    </row>
    <row r="110" spans="2:2">
      <c r="B110" s="456"/>
    </row>
    <row r="111" spans="2:2">
      <c r="B111" s="456"/>
    </row>
    <row r="112" spans="2:2">
      <c r="B112" s="456"/>
    </row>
    <row r="113" spans="2:2">
      <c r="B113" s="456"/>
    </row>
    <row r="114" spans="2:2">
      <c r="B114" s="456"/>
    </row>
    <row r="115" spans="2:2">
      <c r="B115" s="456"/>
    </row>
    <row r="116" spans="2:2">
      <c r="B116" s="456"/>
    </row>
    <row r="117" spans="2:2">
      <c r="B117" s="456"/>
    </row>
    <row r="118" spans="2:2">
      <c r="B118" s="456"/>
    </row>
    <row r="119" spans="2:2">
      <c r="B119" s="456"/>
    </row>
    <row r="120" spans="2:2">
      <c r="B120" s="456"/>
    </row>
    <row r="121" spans="2:2">
      <c r="B121" s="456"/>
    </row>
    <row r="122" spans="2:2">
      <c r="B122" s="456"/>
    </row>
    <row r="123" spans="2:2">
      <c r="B123" s="456"/>
    </row>
    <row r="124" spans="2:2">
      <c r="B124" s="456"/>
    </row>
    <row r="125" spans="2:2">
      <c r="B125" s="456"/>
    </row>
    <row r="126" spans="2:2">
      <c r="B126" s="456"/>
    </row>
    <row r="127" spans="2:2">
      <c r="B127" s="456"/>
    </row>
    <row r="128" spans="2:2">
      <c r="B128" s="456"/>
    </row>
    <row r="129" spans="2:2">
      <c r="B129" s="456"/>
    </row>
    <row r="130" spans="2:2">
      <c r="B130" s="456"/>
    </row>
    <row r="131" spans="2:2">
      <c r="B131" s="456"/>
    </row>
    <row r="132" spans="2:2">
      <c r="B132" s="456"/>
    </row>
    <row r="133" spans="2:2">
      <c r="B133" s="456"/>
    </row>
    <row r="134" spans="2:2">
      <c r="B134" s="456"/>
    </row>
    <row r="135" spans="2:2">
      <c r="B135" s="456"/>
    </row>
    <row r="136" spans="2:2">
      <c r="B136" s="456"/>
    </row>
    <row r="137" spans="2:2">
      <c r="B137" s="456"/>
    </row>
    <row r="138" spans="2:2">
      <c r="B138" s="456"/>
    </row>
    <row r="139" spans="2:2">
      <c r="B139" s="456"/>
    </row>
    <row r="140" spans="2:2">
      <c r="B140" s="456"/>
    </row>
    <row r="141" spans="2:2">
      <c r="B141" s="456"/>
    </row>
    <row r="142" spans="2:2">
      <c r="B142" s="456"/>
    </row>
    <row r="143" spans="2:2">
      <c r="B143" s="456"/>
    </row>
    <row r="144" spans="2:2">
      <c r="B144" s="456"/>
    </row>
    <row r="145" spans="2:2">
      <c r="B145" s="456"/>
    </row>
    <row r="146" spans="2:2">
      <c r="B146" s="456"/>
    </row>
    <row r="147" spans="2:2">
      <c r="B147" s="456"/>
    </row>
    <row r="148" spans="2:2">
      <c r="B148" s="456"/>
    </row>
    <row r="149" spans="2:2">
      <c r="B149" s="456"/>
    </row>
    <row r="150" spans="2:2">
      <c r="B150" s="456"/>
    </row>
    <row r="151" spans="2:2">
      <c r="B151" s="456"/>
    </row>
    <row r="152" spans="2:2">
      <c r="B152" s="456"/>
    </row>
    <row r="153" spans="2:2">
      <c r="B153" s="456"/>
    </row>
    <row r="154" spans="2:2">
      <c r="B154" s="456"/>
    </row>
    <row r="155" spans="2:2">
      <c r="B155" s="456"/>
    </row>
    <row r="156" spans="2:2">
      <c r="B156" s="456"/>
    </row>
    <row r="157" spans="2:2">
      <c r="B157" s="456"/>
    </row>
    <row r="158" spans="2:2">
      <c r="B158" s="456"/>
    </row>
    <row r="159" spans="2:2">
      <c r="B159" s="456"/>
    </row>
    <row r="160" spans="2:2">
      <c r="B160" s="456"/>
    </row>
    <row r="161" spans="2:2">
      <c r="B161" s="456"/>
    </row>
    <row r="162" spans="2:2">
      <c r="B162" s="456"/>
    </row>
    <row r="163" spans="2:2">
      <c r="B163" s="456"/>
    </row>
    <row r="164" spans="2:2">
      <c r="B164" s="456"/>
    </row>
    <row r="165" spans="2:2">
      <c r="B165" s="456"/>
    </row>
    <row r="166" spans="2:2">
      <c r="B166" s="456"/>
    </row>
    <row r="167" spans="2:2">
      <c r="B167" s="456"/>
    </row>
    <row r="168" spans="2:2">
      <c r="B168" s="456"/>
    </row>
    <row r="169" spans="2:2">
      <c r="B169" s="456"/>
    </row>
    <row r="170" spans="2:2">
      <c r="B170" s="456"/>
    </row>
    <row r="171" spans="2:2">
      <c r="B171" s="456"/>
    </row>
    <row r="172" spans="2:2">
      <c r="B172" s="456"/>
    </row>
    <row r="173" spans="2:2">
      <c r="B173" s="456"/>
    </row>
    <row r="174" spans="2:2">
      <c r="B174" s="456"/>
    </row>
    <row r="175" spans="2:2">
      <c r="B175" s="456"/>
    </row>
    <row r="176" spans="2:2">
      <c r="B176" s="456"/>
    </row>
    <row r="177" spans="2:2">
      <c r="B177" s="456"/>
    </row>
    <row r="178" spans="2:2">
      <c r="B178" s="456"/>
    </row>
    <row r="179" spans="2:2">
      <c r="B179" s="456"/>
    </row>
    <row r="180" spans="2:2">
      <c r="B180" s="456"/>
    </row>
    <row r="181" spans="2:2">
      <c r="B181" s="456"/>
    </row>
    <row r="182" spans="2:2">
      <c r="B182" s="456"/>
    </row>
    <row r="183" spans="2:2">
      <c r="B183" s="456"/>
    </row>
    <row r="184" spans="2:2">
      <c r="B184" s="456"/>
    </row>
    <row r="185" spans="2:2">
      <c r="B185" s="456"/>
    </row>
    <row r="186" spans="2:2">
      <c r="B186" s="456"/>
    </row>
    <row r="187" spans="2:2">
      <c r="B187" s="456"/>
    </row>
    <row r="188" spans="2:2">
      <c r="B188" s="456"/>
    </row>
    <row r="189" spans="2:2">
      <c r="B189" s="456"/>
    </row>
    <row r="190" spans="2:2">
      <c r="B190" s="456"/>
    </row>
    <row r="191" spans="2:2">
      <c r="B191" s="456"/>
    </row>
    <row r="192" spans="2:2">
      <c r="B192" s="456"/>
    </row>
    <row r="193" spans="2:2">
      <c r="B193" s="456"/>
    </row>
    <row r="194" spans="2:2">
      <c r="B194" s="456"/>
    </row>
    <row r="195" spans="2:2">
      <c r="B195" s="456"/>
    </row>
    <row r="196" spans="2:2">
      <c r="B196" s="456"/>
    </row>
    <row r="197" spans="2:2">
      <c r="B197" s="456"/>
    </row>
    <row r="198" spans="2:2">
      <c r="B198" s="456"/>
    </row>
    <row r="199" spans="2:2">
      <c r="B199" s="456"/>
    </row>
    <row r="200" spans="2:2">
      <c r="B200" s="456"/>
    </row>
    <row r="201" spans="2:2">
      <c r="B201" s="456"/>
    </row>
    <row r="202" spans="2:2">
      <c r="B202" s="456"/>
    </row>
    <row r="203" spans="2:2">
      <c r="B203" s="456"/>
    </row>
    <row r="204" spans="2:2">
      <c r="B204" s="456"/>
    </row>
    <row r="205" spans="2:2">
      <c r="B205" s="456"/>
    </row>
    <row r="206" spans="2:2">
      <c r="B206" s="456"/>
    </row>
    <row r="207" spans="2:2">
      <c r="B207" s="456"/>
    </row>
    <row r="208" spans="2:2">
      <c r="B208" s="456"/>
    </row>
    <row r="209" spans="2:2">
      <c r="B209" s="456"/>
    </row>
    <row r="210" spans="2:2">
      <c r="B210" s="456"/>
    </row>
    <row r="211" spans="2:2">
      <c r="B211" s="456"/>
    </row>
    <row r="212" spans="2:2">
      <c r="B212" s="456"/>
    </row>
    <row r="213" spans="2:2">
      <c r="B213" s="456"/>
    </row>
    <row r="214" spans="2:2">
      <c r="B214" s="456"/>
    </row>
    <row r="215" spans="2:2">
      <c r="B215" s="456"/>
    </row>
    <row r="216" spans="2:2">
      <c r="B216" s="456"/>
    </row>
    <row r="217" spans="2:2">
      <c r="B217" s="456"/>
    </row>
    <row r="218" spans="2:2">
      <c r="B218" s="456"/>
    </row>
    <row r="219" spans="2:2">
      <c r="B219" s="456"/>
    </row>
    <row r="220" spans="2:2">
      <c r="B220" s="456"/>
    </row>
    <row r="221" spans="2:2">
      <c r="B221" s="456"/>
    </row>
    <row r="222" spans="2:2">
      <c r="B222" s="456"/>
    </row>
    <row r="223" spans="2:2">
      <c r="B223" s="456"/>
    </row>
    <row r="224" spans="2:2">
      <c r="B224" s="456"/>
    </row>
    <row r="225" spans="2:2">
      <c r="B225" s="456"/>
    </row>
    <row r="226" spans="2:2">
      <c r="B226" s="456"/>
    </row>
    <row r="227" spans="2:2">
      <c r="B227" s="456"/>
    </row>
    <row r="228" spans="2:2">
      <c r="B228" s="456"/>
    </row>
    <row r="229" spans="2:2">
      <c r="B229" s="456"/>
    </row>
    <row r="230" spans="2:2">
      <c r="B230" s="456"/>
    </row>
    <row r="231" spans="2:2">
      <c r="B231" s="456"/>
    </row>
    <row r="232" spans="2:2">
      <c r="B232" s="456"/>
    </row>
    <row r="233" spans="2:2">
      <c r="B233" s="456"/>
    </row>
    <row r="234" spans="2:2">
      <c r="B234" s="456"/>
    </row>
    <row r="235" spans="2:2">
      <c r="B235" s="456"/>
    </row>
    <row r="236" spans="2:2">
      <c r="B236" s="456"/>
    </row>
    <row r="237" spans="2:2">
      <c r="B237" s="456"/>
    </row>
    <row r="238" spans="2:2">
      <c r="B238" s="456"/>
    </row>
    <row r="239" spans="2:2">
      <c r="B239" s="456"/>
    </row>
    <row r="240" spans="2:2">
      <c r="B240" s="456"/>
    </row>
    <row r="241" spans="2:2">
      <c r="B241" s="456"/>
    </row>
    <row r="242" spans="2:2">
      <c r="B242" s="456"/>
    </row>
    <row r="243" spans="2:2">
      <c r="B243" s="456"/>
    </row>
    <row r="244" spans="2:2">
      <c r="B244" s="456"/>
    </row>
    <row r="245" spans="2:2">
      <c r="B245" s="456"/>
    </row>
    <row r="246" spans="2:2">
      <c r="B246" s="456"/>
    </row>
    <row r="247" spans="2:2">
      <c r="B247" s="456"/>
    </row>
    <row r="248" spans="2:2">
      <c r="B248" s="456"/>
    </row>
    <row r="249" spans="2:2">
      <c r="B249" s="456"/>
    </row>
    <row r="250" spans="2:2">
      <c r="B250" s="456"/>
    </row>
    <row r="251" spans="2:2">
      <c r="B251" s="456"/>
    </row>
    <row r="252" spans="2:2">
      <c r="B252" s="456"/>
    </row>
    <row r="253" spans="2:2">
      <c r="B253" s="456"/>
    </row>
    <row r="254" spans="2:2">
      <c r="B254" s="456"/>
    </row>
    <row r="255" spans="2:2">
      <c r="B255" s="456"/>
    </row>
    <row r="256" spans="2:2">
      <c r="B256" s="456"/>
    </row>
    <row r="257" spans="2:2">
      <c r="B257" s="456"/>
    </row>
    <row r="258" spans="2:2">
      <c r="B258" s="456"/>
    </row>
    <row r="259" spans="2:2">
      <c r="B259" s="456"/>
    </row>
    <row r="260" spans="2:2">
      <c r="B260" s="456"/>
    </row>
    <row r="261" spans="2:2">
      <c r="B261" s="456"/>
    </row>
    <row r="262" spans="2:2">
      <c r="B262" s="456"/>
    </row>
    <row r="263" spans="2:2">
      <c r="B263" s="456"/>
    </row>
    <row r="264" spans="2:2">
      <c r="B264" s="456"/>
    </row>
    <row r="265" spans="2:2">
      <c r="B265" s="456"/>
    </row>
    <row r="266" spans="2:2">
      <c r="B266" s="456"/>
    </row>
    <row r="267" spans="2:2">
      <c r="B267" s="456"/>
    </row>
    <row r="268" spans="2:2">
      <c r="B268" s="456"/>
    </row>
    <row r="269" spans="2:2">
      <c r="B269" s="456"/>
    </row>
    <row r="270" spans="2:2">
      <c r="B270" s="456"/>
    </row>
    <row r="271" spans="2:2">
      <c r="B271" s="456"/>
    </row>
    <row r="272" spans="2:2">
      <c r="B272" s="456"/>
    </row>
    <row r="273" spans="2:2">
      <c r="B273" s="456"/>
    </row>
    <row r="274" spans="2:2">
      <c r="B274" s="456"/>
    </row>
    <row r="275" spans="2:2">
      <c r="B275" s="456"/>
    </row>
    <row r="276" spans="2:2">
      <c r="B276" s="456"/>
    </row>
    <row r="277" spans="2:2">
      <c r="B277" s="456"/>
    </row>
    <row r="278" spans="2:2">
      <c r="B278" s="456"/>
    </row>
    <row r="279" spans="2:2">
      <c r="B279" s="456"/>
    </row>
    <row r="280" spans="2:2">
      <c r="B280" s="456"/>
    </row>
    <row r="281" spans="2:2">
      <c r="B281" s="456"/>
    </row>
    <row r="282" spans="2:2">
      <c r="B282" s="456"/>
    </row>
    <row r="283" spans="2:2">
      <c r="B283" s="456"/>
    </row>
    <row r="284" spans="2:2">
      <c r="B284" s="456"/>
    </row>
    <row r="285" spans="2:2">
      <c r="B285" s="456"/>
    </row>
    <row r="286" spans="2:2">
      <c r="B286" s="456"/>
    </row>
    <row r="287" spans="2:2">
      <c r="B287" s="456"/>
    </row>
    <row r="288" spans="2:2">
      <c r="B288" s="456"/>
    </row>
    <row r="289" spans="2:2">
      <c r="B289" s="456"/>
    </row>
    <row r="290" spans="2:2">
      <c r="B290" s="456"/>
    </row>
    <row r="291" spans="2:2">
      <c r="B291" s="456"/>
    </row>
    <row r="292" spans="2:2">
      <c r="B292" s="456"/>
    </row>
    <row r="293" spans="2:2">
      <c r="B293" s="456"/>
    </row>
    <row r="294" spans="2:2">
      <c r="B294" s="456"/>
    </row>
    <row r="295" spans="2:2">
      <c r="B295" s="456"/>
    </row>
    <row r="296" spans="2:2">
      <c r="B296" s="456"/>
    </row>
    <row r="297" spans="2:2">
      <c r="B297" s="456"/>
    </row>
    <row r="298" spans="2:2">
      <c r="B298" s="456"/>
    </row>
    <row r="299" spans="2:2">
      <c r="B299" s="456"/>
    </row>
    <row r="300" spans="2:2">
      <c r="B300" s="456"/>
    </row>
    <row r="301" spans="2:2">
      <c r="B301" s="456"/>
    </row>
    <row r="302" spans="2:2">
      <c r="B302" s="456"/>
    </row>
    <row r="303" spans="2:2">
      <c r="B303" s="456"/>
    </row>
    <row r="304" spans="2:2">
      <c r="B304" s="456"/>
    </row>
    <row r="305" spans="2:2">
      <c r="B305" s="456"/>
    </row>
    <row r="306" spans="2:2">
      <c r="B306" s="456"/>
    </row>
    <row r="307" spans="2:2">
      <c r="B307" s="456"/>
    </row>
    <row r="308" spans="2:2">
      <c r="B308" s="456"/>
    </row>
    <row r="309" spans="2:2">
      <c r="B309" s="456"/>
    </row>
    <row r="310" spans="2:2">
      <c r="B310" s="456"/>
    </row>
    <row r="311" spans="2:2">
      <c r="B311" s="456"/>
    </row>
    <row r="312" spans="2:2">
      <c r="B312" s="456"/>
    </row>
    <row r="313" spans="2:2">
      <c r="B313" s="456"/>
    </row>
    <row r="314" spans="2:2">
      <c r="B314" s="456"/>
    </row>
    <row r="315" spans="2:2">
      <c r="B315" s="456"/>
    </row>
    <row r="316" spans="2:2">
      <c r="B316" s="456"/>
    </row>
    <row r="317" spans="2:2">
      <c r="B317" s="456"/>
    </row>
    <row r="318" spans="2:2">
      <c r="B318" s="456"/>
    </row>
    <row r="319" spans="2:2">
      <c r="B319" s="456"/>
    </row>
    <row r="320" spans="2:2">
      <c r="B320" s="456"/>
    </row>
    <row r="321" spans="2:2">
      <c r="B321" s="456"/>
    </row>
    <row r="322" spans="2:2">
      <c r="B322" s="456"/>
    </row>
    <row r="323" spans="2:2">
      <c r="B323" s="456"/>
    </row>
    <row r="324" spans="2:2">
      <c r="B324" s="456"/>
    </row>
    <row r="325" spans="2:2">
      <c r="B325" s="456"/>
    </row>
    <row r="326" spans="2:2">
      <c r="B326" s="456"/>
    </row>
    <row r="327" spans="2:2">
      <c r="B327" s="456"/>
    </row>
    <row r="328" spans="2:2">
      <c r="B328" s="456"/>
    </row>
    <row r="329" spans="2:2">
      <c r="B329" s="456"/>
    </row>
    <row r="330" spans="2:2">
      <c r="B330" s="456"/>
    </row>
    <row r="331" spans="2:2">
      <c r="B331" s="456"/>
    </row>
    <row r="332" spans="2:2">
      <c r="B332" s="456"/>
    </row>
    <row r="333" spans="2:2">
      <c r="B333" s="456"/>
    </row>
    <row r="334" spans="2:2">
      <c r="B334" s="456"/>
    </row>
    <row r="335" spans="2:2">
      <c r="B335" s="456"/>
    </row>
    <row r="336" spans="2:2">
      <c r="B336" s="456"/>
    </row>
    <row r="337" spans="2:2">
      <c r="B337" s="456"/>
    </row>
    <row r="338" spans="2:2">
      <c r="B338" s="456"/>
    </row>
    <row r="339" spans="2:2">
      <c r="B339" s="456"/>
    </row>
    <row r="340" spans="2:2">
      <c r="B340" s="456"/>
    </row>
    <row r="341" spans="2:2">
      <c r="B341" s="456"/>
    </row>
    <row r="342" spans="2:2">
      <c r="B342" s="456"/>
    </row>
    <row r="343" spans="2:2">
      <c r="B343" s="456"/>
    </row>
    <row r="344" spans="2:2">
      <c r="B344" s="456"/>
    </row>
    <row r="345" spans="2:2">
      <c r="B345" s="456"/>
    </row>
    <row r="346" spans="2:2">
      <c r="B346" s="456"/>
    </row>
    <row r="347" spans="2:2">
      <c r="B347" s="456"/>
    </row>
    <row r="348" spans="2:2">
      <c r="B348" s="456"/>
    </row>
    <row r="349" spans="2:2">
      <c r="B349" s="456"/>
    </row>
    <row r="350" spans="2:2">
      <c r="B350" s="456"/>
    </row>
    <row r="351" spans="2:2">
      <c r="B351" s="456"/>
    </row>
    <row r="352" spans="2:2">
      <c r="B352" s="456"/>
    </row>
    <row r="353" spans="2:2">
      <c r="B353" s="456"/>
    </row>
    <row r="354" spans="2:2">
      <c r="B354" s="456"/>
    </row>
    <row r="355" spans="2:2">
      <c r="B355" s="456"/>
    </row>
    <row r="356" spans="2:2">
      <c r="B356" s="456"/>
    </row>
    <row r="357" spans="2:2">
      <c r="B357" s="456"/>
    </row>
    <row r="358" spans="2:2">
      <c r="B358" s="456"/>
    </row>
    <row r="359" spans="2:2">
      <c r="B359" s="456"/>
    </row>
    <row r="360" spans="2:2">
      <c r="B360" s="456"/>
    </row>
    <row r="361" spans="2:2">
      <c r="B361" s="456"/>
    </row>
    <row r="362" spans="2:2">
      <c r="B362" s="456"/>
    </row>
    <row r="363" spans="2:2">
      <c r="B363" s="456"/>
    </row>
    <row r="364" spans="2:2">
      <c r="B364" s="456"/>
    </row>
    <row r="365" spans="2:2">
      <c r="B365" s="456"/>
    </row>
    <row r="366" spans="2:2">
      <c r="B366" s="456"/>
    </row>
    <row r="367" spans="2:2">
      <c r="B367" s="456"/>
    </row>
    <row r="368" spans="2:2">
      <c r="B368" s="456"/>
    </row>
    <row r="369" spans="2:2">
      <c r="B369" s="456"/>
    </row>
    <row r="370" spans="2:2">
      <c r="B370" s="456"/>
    </row>
    <row r="371" spans="2:2">
      <c r="B371" s="456"/>
    </row>
    <row r="372" spans="2:2">
      <c r="B372" s="456"/>
    </row>
    <row r="373" spans="2:2">
      <c r="B373" s="456"/>
    </row>
    <row r="374" spans="2:2">
      <c r="B374" s="456"/>
    </row>
    <row r="375" spans="2:2">
      <c r="B375" s="456"/>
    </row>
    <row r="376" spans="2:2">
      <c r="B376" s="456"/>
    </row>
    <row r="377" spans="2:2">
      <c r="B377" s="456"/>
    </row>
    <row r="378" spans="2:2">
      <c r="B378" s="456"/>
    </row>
    <row r="379" spans="2:2">
      <c r="B379" s="456"/>
    </row>
    <row r="380" spans="2:2">
      <c r="B380" s="456"/>
    </row>
    <row r="381" spans="2:2">
      <c r="B381" s="456"/>
    </row>
    <row r="382" spans="2:2">
      <c r="B382" s="456"/>
    </row>
    <row r="383" spans="2:2">
      <c r="B383" s="456"/>
    </row>
    <row r="384" spans="2:2">
      <c r="B384" s="456"/>
    </row>
    <row r="385" spans="2:2">
      <c r="B385" s="456"/>
    </row>
    <row r="386" spans="2:2">
      <c r="B386" s="456"/>
    </row>
    <row r="387" spans="2:2">
      <c r="B387" s="456"/>
    </row>
    <row r="388" spans="2:2">
      <c r="B388" s="456"/>
    </row>
    <row r="389" spans="2:2">
      <c r="B389" s="456"/>
    </row>
    <row r="390" spans="2:2">
      <c r="B390" s="456"/>
    </row>
    <row r="391" spans="2:2">
      <c r="B391" s="456"/>
    </row>
    <row r="392" spans="2:2">
      <c r="B392" s="456"/>
    </row>
    <row r="393" spans="2:2">
      <c r="B393" s="456"/>
    </row>
    <row r="394" spans="2:2">
      <c r="B394" s="456"/>
    </row>
    <row r="395" spans="2:2">
      <c r="B395" s="456"/>
    </row>
    <row r="396" spans="2:2">
      <c r="B396" s="456"/>
    </row>
    <row r="397" spans="2:2">
      <c r="B397" s="456"/>
    </row>
    <row r="398" spans="2:2">
      <c r="B398" s="456"/>
    </row>
    <row r="399" spans="2:2">
      <c r="B399" s="456"/>
    </row>
    <row r="400" spans="2:2">
      <c r="B400" s="456"/>
    </row>
    <row r="401" spans="2:2">
      <c r="B401" s="456"/>
    </row>
    <row r="402" spans="2:2">
      <c r="B402" s="456"/>
    </row>
    <row r="403" spans="2:2">
      <c r="B403" s="456"/>
    </row>
    <row r="404" spans="2:2">
      <c r="B404" s="456"/>
    </row>
    <row r="405" spans="2:2">
      <c r="B405" s="456"/>
    </row>
    <row r="406" spans="2:2">
      <c r="B406" s="456"/>
    </row>
    <row r="407" spans="2:2">
      <c r="B407" s="456"/>
    </row>
    <row r="408" spans="2:2">
      <c r="B408" s="456"/>
    </row>
    <row r="409" spans="2:2">
      <c r="B409" s="456"/>
    </row>
    <row r="410" spans="2:2">
      <c r="B410" s="456"/>
    </row>
    <row r="411" spans="2:2">
      <c r="B411" s="456"/>
    </row>
    <row r="412" spans="2:2">
      <c r="B412" s="456"/>
    </row>
    <row r="413" spans="2:2">
      <c r="B413" s="456"/>
    </row>
    <row r="414" spans="2:2">
      <c r="B414" s="456"/>
    </row>
    <row r="415" spans="2:2">
      <c r="B415" s="456"/>
    </row>
    <row r="416" spans="2:2">
      <c r="B416" s="456"/>
    </row>
    <row r="417" spans="2:2">
      <c r="B417" s="456"/>
    </row>
    <row r="418" spans="2:2">
      <c r="B418" s="456"/>
    </row>
    <row r="419" spans="2:2">
      <c r="B419" s="456"/>
    </row>
    <row r="420" spans="2:2">
      <c r="B420" s="456"/>
    </row>
    <row r="421" spans="2:2">
      <c r="B421" s="456"/>
    </row>
    <row r="422" spans="2:2">
      <c r="B422" s="456"/>
    </row>
    <row r="423" spans="2:2">
      <c r="B423" s="456"/>
    </row>
    <row r="424" spans="2:2">
      <c r="B424" s="456"/>
    </row>
    <row r="425" spans="2:2">
      <c r="B425" s="456"/>
    </row>
    <row r="426" spans="2:2">
      <c r="B426" s="456"/>
    </row>
    <row r="427" spans="2:2">
      <c r="B427" s="456"/>
    </row>
    <row r="428" spans="2:2">
      <c r="B428" s="456"/>
    </row>
    <row r="429" spans="2:2">
      <c r="B429" s="456"/>
    </row>
    <row r="430" spans="2:2">
      <c r="B430" s="456"/>
    </row>
    <row r="431" spans="2:2">
      <c r="B431" s="456"/>
    </row>
    <row r="432" spans="2:2">
      <c r="B432" s="456"/>
    </row>
    <row r="433" spans="2:2">
      <c r="B433" s="456"/>
    </row>
    <row r="434" spans="2:2">
      <c r="B434" s="456"/>
    </row>
    <row r="435" spans="2:2">
      <c r="B435" s="456"/>
    </row>
    <row r="436" spans="2:2">
      <c r="B436" s="456"/>
    </row>
    <row r="437" spans="2:2">
      <c r="B437" s="456"/>
    </row>
    <row r="438" spans="2:2">
      <c r="B438" s="456"/>
    </row>
    <row r="439" spans="2:2">
      <c r="B439" s="456"/>
    </row>
    <row r="440" spans="2:2">
      <c r="B440" s="456"/>
    </row>
    <row r="441" spans="2:2">
      <c r="B441" s="456"/>
    </row>
    <row r="442" spans="2:2">
      <c r="B442" s="456"/>
    </row>
    <row r="443" spans="2:2">
      <c r="B443" s="456"/>
    </row>
    <row r="444" spans="2:2">
      <c r="B444" s="456"/>
    </row>
    <row r="445" spans="2:2">
      <c r="B445" s="456"/>
    </row>
    <row r="446" spans="2:2">
      <c r="B446" s="456"/>
    </row>
    <row r="447" spans="2:2">
      <c r="B447" s="456"/>
    </row>
    <row r="448" spans="2:2">
      <c r="B448" s="456"/>
    </row>
    <row r="449" spans="2:2">
      <c r="B449" s="456"/>
    </row>
    <row r="450" spans="2:2">
      <c r="B450" s="456"/>
    </row>
    <row r="451" spans="2:2">
      <c r="B451" s="456"/>
    </row>
    <row r="452" spans="2:2">
      <c r="B452" s="456"/>
    </row>
    <row r="453" spans="2:2">
      <c r="B453" s="456"/>
    </row>
    <row r="454" spans="2:2">
      <c r="B454" s="456"/>
    </row>
    <row r="455" spans="2:2">
      <c r="B455" s="456"/>
    </row>
    <row r="456" spans="2:2">
      <c r="B456" s="456"/>
    </row>
    <row r="457" spans="2:2">
      <c r="B457" s="456"/>
    </row>
    <row r="458" spans="2:2">
      <c r="B458" s="456"/>
    </row>
    <row r="459" spans="2:2">
      <c r="B459" s="456"/>
    </row>
    <row r="460" spans="2:2">
      <c r="B460" s="456"/>
    </row>
    <row r="461" spans="2:2">
      <c r="B461" s="456"/>
    </row>
    <row r="462" spans="2:2">
      <c r="B462" s="456"/>
    </row>
    <row r="463" spans="2:2">
      <c r="B463" s="456"/>
    </row>
    <row r="464" spans="2:2">
      <c r="B464" s="456"/>
    </row>
    <row r="465" spans="2:2">
      <c r="B465" s="456"/>
    </row>
    <row r="466" spans="2:2">
      <c r="B466" s="456"/>
    </row>
    <row r="467" spans="2:2">
      <c r="B467" s="456"/>
    </row>
    <row r="468" spans="2:2">
      <c r="B468" s="456"/>
    </row>
    <row r="469" spans="2:2">
      <c r="B469" s="456"/>
    </row>
    <row r="470" spans="2:2">
      <c r="B470" s="456"/>
    </row>
    <row r="471" spans="2:2">
      <c r="B471" s="456"/>
    </row>
    <row r="472" spans="2:2">
      <c r="B472" s="456"/>
    </row>
    <row r="473" spans="2:2">
      <c r="B473" s="456"/>
    </row>
    <row r="474" spans="2:2">
      <c r="B474" s="456"/>
    </row>
    <row r="475" spans="2:2">
      <c r="B475" s="456"/>
    </row>
    <row r="476" spans="2:2">
      <c r="B476" s="456"/>
    </row>
    <row r="477" spans="2:2">
      <c r="B477" s="456"/>
    </row>
    <row r="478" spans="2:2">
      <c r="B478" s="456"/>
    </row>
    <row r="479" spans="2:2">
      <c r="B479" s="456"/>
    </row>
    <row r="480" spans="2:2">
      <c r="B480" s="456"/>
    </row>
    <row r="481" spans="2:2">
      <c r="B481" s="456"/>
    </row>
    <row r="482" spans="2:2">
      <c r="B482" s="456"/>
    </row>
    <row r="483" spans="2:2">
      <c r="B483" s="456"/>
    </row>
    <row r="484" spans="2:2">
      <c r="B484" s="456"/>
    </row>
    <row r="485" spans="2:2">
      <c r="B485" s="456"/>
    </row>
    <row r="486" spans="2:2">
      <c r="B486" s="456"/>
    </row>
    <row r="487" spans="2:2">
      <c r="B487" s="456"/>
    </row>
    <row r="488" spans="2:2">
      <c r="B488" s="456"/>
    </row>
    <row r="489" spans="2:2">
      <c r="B489" s="456"/>
    </row>
    <row r="490" spans="2:2">
      <c r="B490" s="456"/>
    </row>
    <row r="491" spans="2:2">
      <c r="B491" s="456"/>
    </row>
    <row r="492" spans="2:2">
      <c r="B492" s="456"/>
    </row>
    <row r="493" spans="2:2">
      <c r="B493" s="456"/>
    </row>
    <row r="494" spans="2:2">
      <c r="B494" s="456"/>
    </row>
    <row r="495" spans="2:2">
      <c r="B495" s="456"/>
    </row>
    <row r="496" spans="2:2">
      <c r="B496" s="456"/>
    </row>
    <row r="497" spans="2:2">
      <c r="B497" s="456"/>
    </row>
    <row r="498" spans="2:2">
      <c r="B498" s="456"/>
    </row>
    <row r="499" spans="2:2">
      <c r="B499" s="456"/>
    </row>
    <row r="500" spans="2:2">
      <c r="B500" s="456"/>
    </row>
    <row r="501" spans="2:2">
      <c r="B501" s="456"/>
    </row>
    <row r="502" spans="2:2">
      <c r="B502" s="456"/>
    </row>
    <row r="503" spans="2:2">
      <c r="B503" s="456"/>
    </row>
    <row r="504" spans="2:2">
      <c r="B504" s="456"/>
    </row>
    <row r="505" spans="2:2">
      <c r="B505" s="456"/>
    </row>
    <row r="506" spans="2:2">
      <c r="B506" s="456"/>
    </row>
    <row r="507" spans="2:2">
      <c r="B507" s="456"/>
    </row>
    <row r="508" spans="2:2">
      <c r="B508" s="456"/>
    </row>
    <row r="509" spans="2:2">
      <c r="B509" s="456"/>
    </row>
    <row r="510" spans="2:2">
      <c r="B510" s="456"/>
    </row>
    <row r="511" spans="2:2">
      <c r="B511" s="456"/>
    </row>
    <row r="512" spans="2:2">
      <c r="B512" s="456"/>
    </row>
    <row r="513" spans="2:2">
      <c r="B513" s="456"/>
    </row>
    <row r="514" spans="2:2">
      <c r="B514" s="456"/>
    </row>
    <row r="515" spans="2:2">
      <c r="B515" s="456"/>
    </row>
    <row r="516" spans="2:2">
      <c r="B516" s="456"/>
    </row>
    <row r="517" spans="2:2">
      <c r="B517" s="456"/>
    </row>
    <row r="518" spans="2:2">
      <c r="B518" s="456"/>
    </row>
    <row r="519" spans="2:2">
      <c r="B519" s="456"/>
    </row>
    <row r="520" spans="2:2">
      <c r="B520" s="456"/>
    </row>
    <row r="521" spans="2:2">
      <c r="B521" s="456"/>
    </row>
    <row r="522" spans="2:2">
      <c r="B522" s="456"/>
    </row>
    <row r="523" spans="2:2">
      <c r="B523" s="456"/>
    </row>
    <row r="524" spans="2:2">
      <c r="B524" s="456"/>
    </row>
    <row r="525" spans="2:2">
      <c r="B525" s="456"/>
    </row>
    <row r="526" spans="2:2">
      <c r="B526" s="456"/>
    </row>
    <row r="527" spans="2:2">
      <c r="B527" s="456"/>
    </row>
    <row r="528" spans="2:2">
      <c r="B528" s="456"/>
    </row>
    <row r="529" spans="2:2">
      <c r="B529" s="456"/>
    </row>
    <row r="530" spans="2:2">
      <c r="B530" s="456"/>
    </row>
    <row r="531" spans="2:2">
      <c r="B531" s="456"/>
    </row>
    <row r="532" spans="2:2">
      <c r="B532" s="456"/>
    </row>
    <row r="533" spans="2:2">
      <c r="B533" s="456"/>
    </row>
    <row r="534" spans="2:2">
      <c r="B534" s="456"/>
    </row>
    <row r="535" spans="2:2">
      <c r="B535" s="456"/>
    </row>
    <row r="536" spans="2:2">
      <c r="B536" s="456"/>
    </row>
    <row r="537" spans="2:2">
      <c r="B537" s="456"/>
    </row>
    <row r="538" spans="2:2">
      <c r="B538" s="456"/>
    </row>
    <row r="539" spans="2:2">
      <c r="B539" s="456"/>
    </row>
    <row r="540" spans="2:2">
      <c r="B540" s="456"/>
    </row>
    <row r="541" spans="2:2">
      <c r="B541" s="456"/>
    </row>
    <row r="542" spans="2:2">
      <c r="B542" s="456"/>
    </row>
    <row r="543" spans="2:2">
      <c r="B543" s="456"/>
    </row>
    <row r="544" spans="2:2">
      <c r="B544" s="456"/>
    </row>
    <row r="545" spans="2:2">
      <c r="B545" s="456"/>
    </row>
    <row r="546" spans="2:2">
      <c r="B546" s="456"/>
    </row>
    <row r="547" spans="2:2">
      <c r="B547" s="456"/>
    </row>
    <row r="548" spans="2:2">
      <c r="B548" s="456"/>
    </row>
    <row r="549" spans="2:2">
      <c r="B549" s="456"/>
    </row>
    <row r="550" spans="2:2">
      <c r="B550" s="456"/>
    </row>
    <row r="551" spans="2:2">
      <c r="B551" s="456"/>
    </row>
    <row r="552" spans="2:2">
      <c r="B552" s="456"/>
    </row>
    <row r="553" spans="2:2">
      <c r="B553" s="456"/>
    </row>
    <row r="554" spans="2:2">
      <c r="B554" s="456"/>
    </row>
    <row r="555" spans="2:2">
      <c r="B555" s="456"/>
    </row>
    <row r="556" spans="2:2">
      <c r="B556" s="456"/>
    </row>
    <row r="557" spans="2:2">
      <c r="B557" s="456"/>
    </row>
    <row r="558" spans="2:2">
      <c r="B558" s="456"/>
    </row>
    <row r="559" spans="2:2">
      <c r="B559" s="456"/>
    </row>
    <row r="560" spans="2:2">
      <c r="B560" s="456"/>
    </row>
    <row r="561" spans="2:2">
      <c r="B561" s="456"/>
    </row>
    <row r="562" spans="2:2">
      <c r="B562" s="456"/>
    </row>
    <row r="563" spans="2:2">
      <c r="B563" s="456"/>
    </row>
    <row r="564" spans="2:2">
      <c r="B564" s="456"/>
    </row>
    <row r="565" spans="2:2">
      <c r="B565" s="456"/>
    </row>
    <row r="566" spans="2:2">
      <c r="B566" s="456"/>
    </row>
    <row r="567" spans="2:2">
      <c r="B567" s="456"/>
    </row>
    <row r="568" spans="2:2">
      <c r="B568" s="456"/>
    </row>
    <row r="569" spans="2:2">
      <c r="B569" s="456"/>
    </row>
    <row r="570" spans="2:2">
      <c r="B570" s="456"/>
    </row>
    <row r="571" spans="2:2">
      <c r="B571" s="456"/>
    </row>
    <row r="572" spans="2:2">
      <c r="B572" s="456"/>
    </row>
    <row r="573" spans="2:2">
      <c r="B573" s="456"/>
    </row>
    <row r="574" spans="2:2">
      <c r="B574" s="456"/>
    </row>
    <row r="575" spans="2:2">
      <c r="B575" s="456"/>
    </row>
    <row r="576" spans="2:2">
      <c r="B576" s="456"/>
    </row>
    <row r="577" spans="2:2">
      <c r="B577" s="456"/>
    </row>
    <row r="578" spans="2:2">
      <c r="B578" s="456"/>
    </row>
    <row r="579" spans="2:2">
      <c r="B579" s="456"/>
    </row>
    <row r="580" spans="2:2">
      <c r="B580" s="456"/>
    </row>
    <row r="581" spans="2:2">
      <c r="B581" s="456"/>
    </row>
    <row r="582" spans="2:2">
      <c r="B582" s="456"/>
    </row>
    <row r="583" spans="2:2">
      <c r="B583" s="456"/>
    </row>
    <row r="584" spans="2:2">
      <c r="B584" s="456"/>
    </row>
    <row r="585" spans="2:2">
      <c r="B585" s="456"/>
    </row>
    <row r="586" spans="2:2">
      <c r="B586" s="456"/>
    </row>
    <row r="587" spans="2:2">
      <c r="B587" s="456"/>
    </row>
    <row r="588" spans="2:2">
      <c r="B588" s="456"/>
    </row>
    <row r="589" spans="2:2">
      <c r="B589" s="456"/>
    </row>
    <row r="590" spans="2:2">
      <c r="B590" s="456"/>
    </row>
    <row r="591" spans="2:2">
      <c r="B591" s="456"/>
    </row>
    <row r="592" spans="2:2">
      <c r="B592" s="456"/>
    </row>
    <row r="593" spans="2:2">
      <c r="B593" s="456"/>
    </row>
    <row r="594" spans="2:2">
      <c r="B594" s="456"/>
    </row>
    <row r="595" spans="2:2">
      <c r="B595" s="456"/>
    </row>
    <row r="596" spans="2:2">
      <c r="B596" s="456"/>
    </row>
    <row r="597" spans="2:2">
      <c r="B597" s="456"/>
    </row>
    <row r="598" spans="2:2">
      <c r="B598" s="456"/>
    </row>
    <row r="599" spans="2:2">
      <c r="B599" s="456"/>
    </row>
    <row r="600" spans="2:2">
      <c r="B600" s="456"/>
    </row>
    <row r="601" spans="2:2">
      <c r="B601" s="456"/>
    </row>
    <row r="602" spans="2:2">
      <c r="B602" s="456"/>
    </row>
    <row r="603" spans="2:2">
      <c r="B603" s="456"/>
    </row>
    <row r="604" spans="2:2">
      <c r="B604" s="456"/>
    </row>
    <row r="605" spans="2:2">
      <c r="B605" s="456"/>
    </row>
    <row r="606" spans="2:2">
      <c r="B606" s="456"/>
    </row>
    <row r="607" spans="2:2">
      <c r="B607" s="456"/>
    </row>
    <row r="608" spans="2:2">
      <c r="B608" s="456"/>
    </row>
    <row r="609" spans="2:2">
      <c r="B609" s="456"/>
    </row>
    <row r="610" spans="2:2">
      <c r="B610" s="456"/>
    </row>
    <row r="611" spans="2:2">
      <c r="B611" s="456"/>
    </row>
    <row r="612" spans="2:2">
      <c r="B612" s="456"/>
    </row>
    <row r="613" spans="2:2">
      <c r="B613" s="456"/>
    </row>
    <row r="614" spans="2:2">
      <c r="B614" s="456"/>
    </row>
    <row r="615" spans="2:2">
      <c r="B615" s="456"/>
    </row>
    <row r="616" spans="2:2">
      <c r="B616" s="456"/>
    </row>
    <row r="617" spans="2:2">
      <c r="B617" s="456"/>
    </row>
    <row r="618" spans="2:2">
      <c r="B618" s="456"/>
    </row>
    <row r="619" spans="2:2">
      <c r="B619" s="456"/>
    </row>
    <row r="620" spans="2:2">
      <c r="B620" s="456"/>
    </row>
    <row r="621" spans="2:2">
      <c r="B621" s="456"/>
    </row>
    <row r="622" spans="2:2">
      <c r="B622" s="456"/>
    </row>
    <row r="623" spans="2:2">
      <c r="B623" s="456"/>
    </row>
    <row r="624" spans="2:2">
      <c r="B624" s="456"/>
    </row>
    <row r="625" spans="2:2">
      <c r="B625" s="456"/>
    </row>
    <row r="626" spans="2:2">
      <c r="B626" s="456"/>
    </row>
    <row r="627" spans="2:2">
      <c r="B627" s="456"/>
    </row>
    <row r="628" spans="2:2">
      <c r="B628" s="456"/>
    </row>
    <row r="629" spans="2:2">
      <c r="B629" s="456"/>
    </row>
    <row r="630" spans="2:2">
      <c r="B630" s="456"/>
    </row>
    <row r="631" spans="2:2">
      <c r="B631" s="456"/>
    </row>
    <row r="632" spans="2:2">
      <c r="B632" s="456"/>
    </row>
    <row r="633" spans="2:2">
      <c r="B633" s="456"/>
    </row>
    <row r="634" spans="2:2">
      <c r="B634" s="456"/>
    </row>
    <row r="635" spans="2:2">
      <c r="B635" s="456"/>
    </row>
    <row r="636" spans="2:2">
      <c r="B636" s="456"/>
    </row>
    <row r="637" spans="2:2">
      <c r="B637" s="456"/>
    </row>
    <row r="638" spans="2:2">
      <c r="B638" s="456"/>
    </row>
    <row r="639" spans="2:2">
      <c r="B639" s="456"/>
    </row>
    <row r="640" spans="2:2">
      <c r="B640" s="456"/>
    </row>
    <row r="641" spans="2:2">
      <c r="B641" s="456"/>
    </row>
    <row r="642" spans="2:2">
      <c r="B642" s="456"/>
    </row>
    <row r="643" spans="2:2">
      <c r="B643" s="456"/>
    </row>
    <row r="644" spans="2:2">
      <c r="B644" s="456"/>
    </row>
    <row r="645" spans="2:2">
      <c r="B645" s="456"/>
    </row>
    <row r="646" spans="2:2">
      <c r="B646" s="456"/>
    </row>
    <row r="647" spans="2:2">
      <c r="B647" s="456"/>
    </row>
    <row r="648" spans="2:2">
      <c r="B648" s="456"/>
    </row>
    <row r="649" spans="2:2">
      <c r="B649" s="456"/>
    </row>
    <row r="650" spans="2:2">
      <c r="B650" s="456"/>
    </row>
    <row r="651" spans="2:2">
      <c r="B651" s="456"/>
    </row>
    <row r="652" spans="2:2">
      <c r="B652" s="456"/>
    </row>
    <row r="653" spans="2:2">
      <c r="B653" s="456"/>
    </row>
    <row r="654" spans="2:2">
      <c r="B654" s="456"/>
    </row>
    <row r="655" spans="2:2">
      <c r="B655" s="456"/>
    </row>
    <row r="656" spans="2:2">
      <c r="B656" s="456"/>
    </row>
    <row r="657" spans="2:2">
      <c r="B657" s="456"/>
    </row>
    <row r="658" spans="2:2">
      <c r="B658" s="456"/>
    </row>
    <row r="659" spans="2:2">
      <c r="B659" s="456"/>
    </row>
    <row r="660" spans="2:2">
      <c r="B660" s="456"/>
    </row>
    <row r="661" spans="2:2">
      <c r="B661" s="456"/>
    </row>
    <row r="662" spans="2:2">
      <c r="B662" s="456"/>
    </row>
    <row r="663" spans="2:2">
      <c r="B663" s="456"/>
    </row>
    <row r="664" spans="2:2">
      <c r="B664" s="456"/>
    </row>
    <row r="665" spans="2:2">
      <c r="B665" s="456"/>
    </row>
    <row r="666" spans="2:2">
      <c r="B666" s="456"/>
    </row>
    <row r="667" spans="2:2">
      <c r="B667" s="456"/>
    </row>
    <row r="668" spans="2:2">
      <c r="B668" s="456"/>
    </row>
    <row r="669" spans="2:2">
      <c r="B669" s="456"/>
    </row>
    <row r="670" spans="2:2">
      <c r="B670" s="456"/>
    </row>
    <row r="671" spans="2:2">
      <c r="B671" s="456"/>
    </row>
    <row r="672" spans="2:2">
      <c r="B672" s="456"/>
    </row>
    <row r="673" spans="2:2">
      <c r="B673" s="456"/>
    </row>
    <row r="674" spans="2:2">
      <c r="B674" s="456"/>
    </row>
    <row r="675" spans="2:2">
      <c r="B675" s="456"/>
    </row>
    <row r="676" spans="2:2">
      <c r="B676" s="456"/>
    </row>
    <row r="677" spans="2:2">
      <c r="B677" s="456"/>
    </row>
    <row r="678" spans="2:2">
      <c r="B678" s="456"/>
    </row>
    <row r="679" spans="2:2">
      <c r="B679" s="456"/>
    </row>
    <row r="680" spans="2:2">
      <c r="B680" s="456"/>
    </row>
    <row r="681" spans="2:2">
      <c r="B681" s="456"/>
    </row>
    <row r="682" spans="2:2">
      <c r="B682" s="456"/>
    </row>
    <row r="683" spans="2:2">
      <c r="B683" s="456"/>
    </row>
    <row r="684" spans="2:2">
      <c r="B684" s="456"/>
    </row>
    <row r="685" spans="2:2">
      <c r="B685" s="456"/>
    </row>
    <row r="686" spans="2:2">
      <c r="B686" s="456"/>
    </row>
    <row r="687" spans="2:2">
      <c r="B687" s="456"/>
    </row>
    <row r="688" spans="2:2">
      <c r="B688" s="456"/>
    </row>
    <row r="689" spans="2:2">
      <c r="B689" s="456"/>
    </row>
    <row r="690" spans="2:2">
      <c r="B690" s="456"/>
    </row>
    <row r="691" spans="2:2">
      <c r="B691" s="456"/>
    </row>
    <row r="692" spans="2:2">
      <c r="B692" s="456"/>
    </row>
    <row r="693" spans="2:2">
      <c r="B693" s="456"/>
    </row>
    <row r="694" spans="2:2">
      <c r="B694" s="456"/>
    </row>
    <row r="695" spans="2:2">
      <c r="B695" s="456"/>
    </row>
    <row r="696" spans="2:2">
      <c r="B696" s="456"/>
    </row>
    <row r="697" spans="2:2">
      <c r="B697" s="456"/>
    </row>
    <row r="698" spans="2:2">
      <c r="B698" s="456"/>
    </row>
    <row r="699" spans="2:2">
      <c r="B699" s="456"/>
    </row>
    <row r="700" spans="2:2">
      <c r="B700" s="456"/>
    </row>
    <row r="701" spans="2:2">
      <c r="B701" s="456"/>
    </row>
    <row r="702" spans="2:2">
      <c r="B702" s="456"/>
    </row>
    <row r="703" spans="2:2">
      <c r="B703" s="456"/>
    </row>
    <row r="704" spans="2:2">
      <c r="B704" s="456"/>
    </row>
    <row r="705" spans="2:2">
      <c r="B705" s="456"/>
    </row>
    <row r="706" spans="2:2">
      <c r="B706" s="456"/>
    </row>
    <row r="707" spans="2:2">
      <c r="B707" s="456"/>
    </row>
    <row r="708" spans="2:2">
      <c r="B708" s="456"/>
    </row>
    <row r="709" spans="2:2">
      <c r="B709" s="456"/>
    </row>
    <row r="710" spans="2:2">
      <c r="B710" s="456"/>
    </row>
    <row r="711" spans="2:2">
      <c r="B711" s="456"/>
    </row>
    <row r="712" spans="2:2">
      <c r="B712" s="456"/>
    </row>
    <row r="713" spans="2:2">
      <c r="B713" s="456"/>
    </row>
    <row r="714" spans="2:2">
      <c r="B714" s="456"/>
    </row>
    <row r="715" spans="2:2">
      <c r="B715" s="456"/>
    </row>
    <row r="716" spans="2:2">
      <c r="B716" s="456"/>
    </row>
    <row r="717" spans="2:2">
      <c r="B717" s="456"/>
    </row>
    <row r="718" spans="2:2">
      <c r="B718" s="456"/>
    </row>
    <row r="719" spans="2:2">
      <c r="B719" s="456"/>
    </row>
    <row r="720" spans="2:2">
      <c r="B720" s="456"/>
    </row>
    <row r="721" spans="2:2">
      <c r="B721" s="456"/>
    </row>
    <row r="722" spans="2:2">
      <c r="B722" s="456"/>
    </row>
    <row r="723" spans="2:2">
      <c r="B723" s="456"/>
    </row>
    <row r="724" spans="2:2">
      <c r="B724" s="456"/>
    </row>
    <row r="725" spans="2:2">
      <c r="B725" s="456"/>
    </row>
    <row r="726" spans="2:2">
      <c r="B726" s="456"/>
    </row>
    <row r="727" spans="2:2">
      <c r="B727" s="456"/>
    </row>
    <row r="728" spans="2:2">
      <c r="B728" s="456"/>
    </row>
    <row r="729" spans="2:2">
      <c r="B729" s="456"/>
    </row>
    <row r="730" spans="2:2">
      <c r="B730" s="456"/>
    </row>
    <row r="731" spans="2:2">
      <c r="B731" s="456"/>
    </row>
    <row r="732" spans="2:2">
      <c r="B732" s="456"/>
    </row>
    <row r="733" spans="2:2">
      <c r="B733" s="456"/>
    </row>
    <row r="734" spans="2:2">
      <c r="B734" s="456"/>
    </row>
    <row r="735" spans="2:2">
      <c r="B735" s="456"/>
    </row>
    <row r="736" spans="2:2">
      <c r="B736" s="456"/>
    </row>
    <row r="737" spans="2:2">
      <c r="B737" s="456"/>
    </row>
    <row r="738" spans="2:2">
      <c r="B738" s="456"/>
    </row>
    <row r="739" spans="2:2">
      <c r="B739" s="456"/>
    </row>
    <row r="740" spans="2:2">
      <c r="B740" s="456"/>
    </row>
    <row r="741" spans="2:2">
      <c r="B741" s="456"/>
    </row>
    <row r="742" spans="2:2">
      <c r="B742" s="456"/>
    </row>
    <row r="743" spans="2:2">
      <c r="B743" s="456"/>
    </row>
    <row r="744" spans="2:2">
      <c r="B744" s="456"/>
    </row>
    <row r="745" spans="2:2">
      <c r="B745" s="456"/>
    </row>
    <row r="746" spans="2:2">
      <c r="B746" s="456"/>
    </row>
    <row r="747" spans="2:2">
      <c r="B747" s="456"/>
    </row>
    <row r="748" spans="2:2">
      <c r="B748" s="456"/>
    </row>
    <row r="749" spans="2:2">
      <c r="B749" s="456"/>
    </row>
    <row r="750" spans="2:2">
      <c r="B750" s="456"/>
    </row>
    <row r="751" spans="2:2">
      <c r="B751" s="456"/>
    </row>
    <row r="752" spans="2:2">
      <c r="B752" s="456"/>
    </row>
    <row r="753" spans="2:2">
      <c r="B753" s="456"/>
    </row>
    <row r="754" spans="2:2">
      <c r="B754" s="456"/>
    </row>
    <row r="755" spans="2:2">
      <c r="B755" s="456"/>
    </row>
    <row r="756" spans="2:2">
      <c r="B756" s="456"/>
    </row>
    <row r="757" spans="2:2">
      <c r="B757" s="456"/>
    </row>
    <row r="758" spans="2:2">
      <c r="B758" s="456"/>
    </row>
    <row r="759" spans="2:2">
      <c r="B759" s="456"/>
    </row>
    <row r="760" spans="2:2">
      <c r="B760" s="456"/>
    </row>
    <row r="761" spans="2:2">
      <c r="B761" s="456"/>
    </row>
    <row r="762" spans="2:2">
      <c r="B762" s="456"/>
    </row>
    <row r="763" spans="2:2">
      <c r="B763" s="456"/>
    </row>
    <row r="764" spans="2:2">
      <c r="B764" s="456"/>
    </row>
    <row r="765" spans="2:2">
      <c r="B765" s="456"/>
    </row>
    <row r="766" spans="2:2">
      <c r="B766" s="456"/>
    </row>
    <row r="767" spans="2:2">
      <c r="B767" s="456"/>
    </row>
    <row r="768" spans="2:2">
      <c r="B768" s="456"/>
    </row>
    <row r="769" spans="2:2">
      <c r="B769" s="456"/>
    </row>
    <row r="770" spans="2:2">
      <c r="B770" s="456"/>
    </row>
    <row r="771" spans="2:2">
      <c r="B771" s="456"/>
    </row>
    <row r="772" spans="2:2">
      <c r="B772" s="456"/>
    </row>
    <row r="773" spans="2:2">
      <c r="B773" s="456"/>
    </row>
    <row r="774" spans="2:2">
      <c r="B774" s="456"/>
    </row>
    <row r="775" spans="2:2">
      <c r="B775" s="456"/>
    </row>
    <row r="776" spans="2:2">
      <c r="B776" s="456"/>
    </row>
    <row r="777" spans="2:2">
      <c r="B777" s="456"/>
    </row>
    <row r="778" spans="2:2">
      <c r="B778" s="456"/>
    </row>
    <row r="779" spans="2:2">
      <c r="B779" s="456"/>
    </row>
    <row r="780" spans="2:2">
      <c r="B780" s="456"/>
    </row>
    <row r="781" spans="2:2">
      <c r="B781" s="456"/>
    </row>
    <row r="782" spans="2:2">
      <c r="B782" s="456"/>
    </row>
    <row r="783" spans="2:2">
      <c r="B783" s="456"/>
    </row>
    <row r="784" spans="2:2">
      <c r="B784" s="456"/>
    </row>
    <row r="785" spans="2:2">
      <c r="B785" s="456"/>
    </row>
    <row r="786" spans="2:2">
      <c r="B786" s="456"/>
    </row>
    <row r="787" spans="2:2">
      <c r="B787" s="456"/>
    </row>
    <row r="788" spans="2:2">
      <c r="B788" s="456"/>
    </row>
    <row r="789" spans="2:2">
      <c r="B789" s="456"/>
    </row>
    <row r="790" spans="2:2">
      <c r="B790" s="456"/>
    </row>
    <row r="791" spans="2:2">
      <c r="B791" s="456"/>
    </row>
    <row r="792" spans="2:2">
      <c r="B792" s="456"/>
    </row>
    <row r="793" spans="2:2">
      <c r="B793" s="456"/>
    </row>
    <row r="794" spans="2:2">
      <c r="B794" s="456"/>
    </row>
    <row r="795" spans="2:2">
      <c r="B795" s="456"/>
    </row>
    <row r="796" spans="2:2">
      <c r="B796" s="456"/>
    </row>
    <row r="797" spans="2:2">
      <c r="B797" s="456"/>
    </row>
    <row r="798" spans="2:2">
      <c r="B798" s="456"/>
    </row>
    <row r="799" spans="2:2">
      <c r="B799" s="456"/>
    </row>
    <row r="800" spans="2:2">
      <c r="B800" s="456"/>
    </row>
    <row r="801" spans="2:2">
      <c r="B801" s="456"/>
    </row>
    <row r="802" spans="2:2">
      <c r="B802" s="456"/>
    </row>
    <row r="803" spans="2:2">
      <c r="B803" s="456"/>
    </row>
    <row r="804" spans="2:2">
      <c r="B804" s="456"/>
    </row>
    <row r="805" spans="2:2">
      <c r="B805" s="456"/>
    </row>
    <row r="806" spans="2:2">
      <c r="B806" s="456"/>
    </row>
    <row r="807" spans="2:2">
      <c r="B807" s="456"/>
    </row>
    <row r="808" spans="2:2">
      <c r="B808" s="456"/>
    </row>
    <row r="809" spans="2:2">
      <c r="B809" s="456"/>
    </row>
    <row r="810" spans="2:2">
      <c r="B810" s="456"/>
    </row>
    <row r="811" spans="2:2">
      <c r="B811" s="456"/>
    </row>
    <row r="812" spans="2:2">
      <c r="B812" s="456"/>
    </row>
    <row r="813" spans="2:2">
      <c r="B813" s="456"/>
    </row>
    <row r="814" spans="2:2">
      <c r="B814" s="456"/>
    </row>
    <row r="815" spans="2:2">
      <c r="B815" s="456"/>
    </row>
    <row r="816" spans="2:2">
      <c r="B816" s="456"/>
    </row>
    <row r="817" spans="2:2">
      <c r="B817" s="456"/>
    </row>
    <row r="818" spans="2:2">
      <c r="B818" s="456"/>
    </row>
    <row r="819" spans="2:2">
      <c r="B819" s="456"/>
    </row>
    <row r="820" spans="2:2">
      <c r="B820" s="456"/>
    </row>
    <row r="821" spans="2:2">
      <c r="B821" s="456"/>
    </row>
    <row r="822" spans="2:2">
      <c r="B822" s="456"/>
    </row>
    <row r="823" spans="2:2">
      <c r="B823" s="456"/>
    </row>
    <row r="824" spans="2:2">
      <c r="B824" s="456"/>
    </row>
    <row r="825" spans="2:2">
      <c r="B825" s="456"/>
    </row>
    <row r="826" spans="2:2">
      <c r="B826" s="456"/>
    </row>
    <row r="827" spans="2:2">
      <c r="B827" s="456"/>
    </row>
    <row r="828" spans="2:2">
      <c r="B828" s="456"/>
    </row>
    <row r="829" spans="2:2">
      <c r="B829" s="456"/>
    </row>
    <row r="830" spans="2:2">
      <c r="B830" s="456"/>
    </row>
    <row r="831" spans="2:2">
      <c r="B831" s="456"/>
    </row>
    <row r="832" spans="2:2">
      <c r="B832" s="456"/>
    </row>
    <row r="833" spans="2:2">
      <c r="B833" s="456"/>
    </row>
    <row r="834" spans="2:2">
      <c r="B834" s="456"/>
    </row>
    <row r="835" spans="2:2">
      <c r="B835" s="456"/>
    </row>
    <row r="836" spans="2:2">
      <c r="B836" s="456"/>
    </row>
    <row r="837" spans="2:2">
      <c r="B837" s="456"/>
    </row>
    <row r="838" spans="2:2">
      <c r="B838" s="456"/>
    </row>
    <row r="839" spans="2:2">
      <c r="B839" s="456"/>
    </row>
    <row r="840" spans="2:2">
      <c r="B840" s="456"/>
    </row>
    <row r="841" spans="2:2">
      <c r="B841" s="456"/>
    </row>
    <row r="842" spans="2:2">
      <c r="B842" s="456"/>
    </row>
    <row r="843" spans="2:2">
      <c r="B843" s="456"/>
    </row>
    <row r="844" spans="2:2">
      <c r="B844" s="456"/>
    </row>
    <row r="845" spans="2:2">
      <c r="B845" s="456"/>
    </row>
    <row r="846" spans="2:2">
      <c r="B846" s="456"/>
    </row>
    <row r="847" spans="2:2">
      <c r="B847" s="456"/>
    </row>
    <row r="848" spans="2:2">
      <c r="B848" s="456"/>
    </row>
    <row r="849" spans="2:2">
      <c r="B849" s="456"/>
    </row>
    <row r="850" spans="2:2">
      <c r="B850" s="456"/>
    </row>
    <row r="851" spans="2:2">
      <c r="B851" s="456"/>
    </row>
    <row r="852" spans="2:2">
      <c r="B852" s="456"/>
    </row>
    <row r="853" spans="2:2">
      <c r="B853" s="456"/>
    </row>
    <row r="854" spans="2:2">
      <c r="B854" s="456"/>
    </row>
    <row r="855" spans="2:2">
      <c r="B855" s="456"/>
    </row>
    <row r="856" spans="2:2">
      <c r="B856" s="456"/>
    </row>
    <row r="857" spans="2:2">
      <c r="B857" s="456"/>
    </row>
    <row r="858" spans="2:2">
      <c r="B858" s="456"/>
    </row>
    <row r="859" spans="2:2">
      <c r="B859" s="456"/>
    </row>
    <row r="860" spans="2:2">
      <c r="B860" s="456"/>
    </row>
    <row r="861" spans="2:2">
      <c r="B861" s="456"/>
    </row>
    <row r="862" spans="2:2">
      <c r="B862" s="456"/>
    </row>
    <row r="863" spans="2:2">
      <c r="B863" s="456"/>
    </row>
    <row r="864" spans="2:2">
      <c r="B864" s="456"/>
    </row>
    <row r="865" spans="2:2">
      <c r="B865" s="456"/>
    </row>
    <row r="866" spans="2:2">
      <c r="B866" s="456"/>
    </row>
    <row r="867" spans="2:2">
      <c r="B867" s="456"/>
    </row>
    <row r="868" spans="2:2">
      <c r="B868" s="456"/>
    </row>
    <row r="869" spans="2:2">
      <c r="B869" s="456"/>
    </row>
    <row r="870" spans="2:2">
      <c r="B870" s="456"/>
    </row>
    <row r="871" spans="2:2">
      <c r="B871" s="456"/>
    </row>
    <row r="872" spans="2:2">
      <c r="B872" s="456"/>
    </row>
    <row r="873" spans="2:2">
      <c r="B873" s="456"/>
    </row>
    <row r="874" spans="2:2">
      <c r="B874" s="456"/>
    </row>
    <row r="875" spans="2:2">
      <c r="B875" s="456"/>
    </row>
    <row r="876" spans="2:2">
      <c r="B876" s="456"/>
    </row>
    <row r="877" spans="2:2">
      <c r="B877" s="456"/>
    </row>
    <row r="878" spans="2:2">
      <c r="B878" s="456"/>
    </row>
    <row r="879" spans="2:2">
      <c r="B879" s="456"/>
    </row>
    <row r="880" spans="2:2">
      <c r="B880" s="456"/>
    </row>
    <row r="881" spans="2:2">
      <c r="B881" s="456"/>
    </row>
    <row r="882" spans="2:2">
      <c r="B882" s="456"/>
    </row>
    <row r="883" spans="2:2">
      <c r="B883" s="456"/>
    </row>
    <row r="884" spans="2:2">
      <c r="B884" s="456"/>
    </row>
    <row r="885" spans="2:2">
      <c r="B885" s="456"/>
    </row>
    <row r="886" spans="2:2">
      <c r="B886" s="456"/>
    </row>
    <row r="887" spans="2:2">
      <c r="B887" s="456"/>
    </row>
    <row r="888" spans="2:2">
      <c r="B888" s="456"/>
    </row>
    <row r="889" spans="2:2">
      <c r="B889" s="456"/>
    </row>
    <row r="890" spans="2:2">
      <c r="B890" s="456"/>
    </row>
    <row r="891" spans="2:2">
      <c r="B891" s="456"/>
    </row>
    <row r="892" spans="2:2">
      <c r="B892" s="456"/>
    </row>
    <row r="893" spans="2:2">
      <c r="B893" s="456"/>
    </row>
    <row r="894" spans="2:2">
      <c r="B894" s="456"/>
    </row>
    <row r="895" spans="2:2">
      <c r="B895" s="456"/>
    </row>
    <row r="896" spans="2:2">
      <c r="B896" s="456"/>
    </row>
    <row r="897" spans="2:2">
      <c r="B897" s="456"/>
    </row>
    <row r="898" spans="2:2">
      <c r="B898" s="456"/>
    </row>
    <row r="899" spans="2:2">
      <c r="B899" s="456"/>
    </row>
    <row r="900" spans="2:2">
      <c r="B900" s="456"/>
    </row>
    <row r="901" spans="2:2">
      <c r="B901" s="456"/>
    </row>
    <row r="902" spans="2:2">
      <c r="B902" s="456"/>
    </row>
    <row r="903" spans="2:2">
      <c r="B903" s="456"/>
    </row>
    <row r="904" spans="2:2">
      <c r="B904" s="456"/>
    </row>
    <row r="905" spans="2:2">
      <c r="B905" s="456"/>
    </row>
    <row r="906" spans="2:2">
      <c r="B906" s="456"/>
    </row>
    <row r="907" spans="2:2">
      <c r="B907" s="456"/>
    </row>
    <row r="908" spans="2:2">
      <c r="B908" s="456"/>
    </row>
    <row r="909" spans="2:2">
      <c r="B909" s="456"/>
    </row>
    <row r="910" spans="2:2">
      <c r="B910" s="456"/>
    </row>
    <row r="911" spans="2:2">
      <c r="B911" s="456"/>
    </row>
    <row r="912" spans="2:2">
      <c r="B912" s="456"/>
    </row>
    <row r="913" spans="2:2">
      <c r="B913" s="456"/>
    </row>
    <row r="914" spans="2:2">
      <c r="B914" s="456"/>
    </row>
    <row r="915" spans="2:2">
      <c r="B915" s="456"/>
    </row>
    <row r="916" spans="2:2">
      <c r="B916" s="456"/>
    </row>
    <row r="917" spans="2:2">
      <c r="B917" s="456"/>
    </row>
    <row r="918" spans="2:2">
      <c r="B918" s="456"/>
    </row>
    <row r="919" spans="2:2">
      <c r="B919" s="456"/>
    </row>
    <row r="920" spans="2:2">
      <c r="B920" s="456"/>
    </row>
    <row r="921" spans="2:2">
      <c r="B921" s="456"/>
    </row>
    <row r="922" spans="2:2">
      <c r="B922" s="456"/>
    </row>
    <row r="923" spans="2:2">
      <c r="B923" s="456"/>
    </row>
    <row r="924" spans="2:2">
      <c r="B924" s="456"/>
    </row>
    <row r="925" spans="2:2">
      <c r="B925" s="456"/>
    </row>
    <row r="926" spans="2:2">
      <c r="B926" s="456"/>
    </row>
    <row r="927" spans="2:2">
      <c r="B927" s="456"/>
    </row>
    <row r="928" spans="2:2">
      <c r="B928" s="456"/>
    </row>
    <row r="929" spans="2:2">
      <c r="B929" s="456"/>
    </row>
    <row r="930" spans="2:2">
      <c r="B930" s="456"/>
    </row>
    <row r="931" spans="2:2">
      <c r="B931" s="456"/>
    </row>
    <row r="932" spans="2:2">
      <c r="B932" s="456"/>
    </row>
    <row r="933" spans="2:2">
      <c r="B933" s="456"/>
    </row>
    <row r="934" spans="2:2">
      <c r="B934" s="456"/>
    </row>
    <row r="935" spans="2:2">
      <c r="B935" s="456"/>
    </row>
    <row r="936" spans="2:2">
      <c r="B936" s="456"/>
    </row>
    <row r="937" spans="2:2">
      <c r="B937" s="456"/>
    </row>
    <row r="938" spans="2:2">
      <c r="B938" s="456"/>
    </row>
    <row r="939" spans="2:2">
      <c r="B939" s="456"/>
    </row>
    <row r="940" spans="2:2">
      <c r="B940" s="456"/>
    </row>
    <row r="941" spans="2:2">
      <c r="B941" s="456"/>
    </row>
    <row r="942" spans="2:2">
      <c r="B942" s="456"/>
    </row>
    <row r="943" spans="2:2">
      <c r="B943" s="456"/>
    </row>
    <row r="944" spans="2:2">
      <c r="B944" s="456"/>
    </row>
    <row r="945" spans="2:2">
      <c r="B945" s="456"/>
    </row>
    <row r="946" spans="2:2">
      <c r="B946" s="456"/>
    </row>
    <row r="947" spans="2:2">
      <c r="B947" s="456"/>
    </row>
    <row r="948" spans="2:2">
      <c r="B948" s="456"/>
    </row>
    <row r="949" spans="2:2">
      <c r="B949" s="456"/>
    </row>
    <row r="950" spans="2:2">
      <c r="B950" s="456"/>
    </row>
    <row r="951" spans="2:2">
      <c r="B951" s="456"/>
    </row>
    <row r="952" spans="2:2">
      <c r="B952" s="456"/>
    </row>
    <row r="953" spans="2:2">
      <c r="B953" s="456"/>
    </row>
    <row r="954" spans="2:2">
      <c r="B954" s="456"/>
    </row>
    <row r="955" spans="2:2">
      <c r="B955" s="456"/>
    </row>
    <row r="956" spans="2:2">
      <c r="B956" s="456"/>
    </row>
    <row r="957" spans="2:2">
      <c r="B957" s="456"/>
    </row>
    <row r="958" spans="2:2">
      <c r="B958" s="456"/>
    </row>
    <row r="959" spans="2:2">
      <c r="B959" s="456"/>
    </row>
    <row r="960" spans="2:2">
      <c r="B960" s="456"/>
    </row>
    <row r="961" spans="2:2">
      <c r="B961" s="456"/>
    </row>
    <row r="962" spans="2:2">
      <c r="B962" s="456"/>
    </row>
    <row r="963" spans="2:2">
      <c r="B963" s="456"/>
    </row>
    <row r="964" spans="2:2">
      <c r="B964" s="456"/>
    </row>
    <row r="965" spans="2:2">
      <c r="B965" s="456"/>
    </row>
    <row r="966" spans="2:2">
      <c r="B966" s="456"/>
    </row>
    <row r="967" spans="2:2">
      <c r="B967" s="456"/>
    </row>
    <row r="968" spans="2:2">
      <c r="B968" s="456"/>
    </row>
    <row r="969" spans="2:2">
      <c r="B969" s="456"/>
    </row>
    <row r="970" spans="2:2">
      <c r="B970" s="456"/>
    </row>
    <row r="971" spans="2:2">
      <c r="B971" s="456"/>
    </row>
    <row r="972" spans="2:2">
      <c r="B972" s="456"/>
    </row>
    <row r="973" spans="2:2">
      <c r="B973" s="456"/>
    </row>
    <row r="974" spans="2:2">
      <c r="B974" s="456"/>
    </row>
    <row r="975" spans="2:2">
      <c r="B975" s="456"/>
    </row>
    <row r="976" spans="2:2">
      <c r="B976" s="456"/>
    </row>
    <row r="977" spans="2:2">
      <c r="B977" s="456"/>
    </row>
    <row r="978" spans="2:2">
      <c r="B978" s="456"/>
    </row>
    <row r="979" spans="2:2">
      <c r="B979" s="456"/>
    </row>
    <row r="980" spans="2:2">
      <c r="B980" s="456"/>
    </row>
    <row r="981" spans="2:2">
      <c r="B981" s="456"/>
    </row>
    <row r="982" spans="2:2">
      <c r="B982" s="456"/>
    </row>
    <row r="983" spans="2:2">
      <c r="B983" s="456"/>
    </row>
    <row r="984" spans="2:2">
      <c r="B984" s="456"/>
    </row>
    <row r="985" spans="2:2">
      <c r="B985" s="456"/>
    </row>
    <row r="986" spans="2:2">
      <c r="B986" s="456"/>
    </row>
    <row r="987" spans="2:2">
      <c r="B987" s="456"/>
    </row>
    <row r="988" spans="2:2">
      <c r="B988" s="456"/>
    </row>
    <row r="989" spans="2:2">
      <c r="B989" s="456"/>
    </row>
    <row r="990" spans="2:2">
      <c r="B990" s="456"/>
    </row>
    <row r="991" spans="2:2">
      <c r="B991" s="456"/>
    </row>
    <row r="992" spans="2:2">
      <c r="B992" s="456"/>
    </row>
    <row r="993" spans="2:2">
      <c r="B993" s="456"/>
    </row>
    <row r="994" spans="2:2">
      <c r="B994" s="456"/>
    </row>
    <row r="995" spans="2:2">
      <c r="B995" s="456"/>
    </row>
    <row r="996" spans="2:2">
      <c r="B996" s="456"/>
    </row>
    <row r="997" spans="2:2">
      <c r="B997" s="456"/>
    </row>
    <row r="998" spans="2:2">
      <c r="B998" s="456"/>
    </row>
    <row r="999" spans="2:2">
      <c r="B999" s="456"/>
    </row>
    <row r="1000" spans="2:2">
      <c r="B1000" s="456"/>
    </row>
    <row r="1001" spans="2:2">
      <c r="B1001" s="456"/>
    </row>
    <row r="1002" spans="2:2">
      <c r="B1002" s="456"/>
    </row>
    <row r="1003" spans="2:2">
      <c r="B1003" s="456"/>
    </row>
    <row r="1004" spans="2:2">
      <c r="B1004" s="456"/>
    </row>
    <row r="1005" spans="2:2">
      <c r="B1005" s="456"/>
    </row>
    <row r="1006" spans="2:2">
      <c r="B1006" s="456"/>
    </row>
    <row r="1007" spans="2:2">
      <c r="B1007" s="456"/>
    </row>
    <row r="1008" spans="2:2">
      <c r="B1008" s="456"/>
    </row>
    <row r="1009" spans="2:2">
      <c r="B1009" s="456"/>
    </row>
    <row r="1010" spans="2:2">
      <c r="B1010" s="456"/>
    </row>
    <row r="1011" spans="2:2">
      <c r="B1011" s="456"/>
    </row>
    <row r="1012" spans="2:2">
      <c r="B1012" s="456"/>
    </row>
    <row r="1013" spans="2:2">
      <c r="B1013" s="456"/>
    </row>
    <row r="1014" spans="2:2">
      <c r="B1014" s="456"/>
    </row>
    <row r="1015" spans="2:2">
      <c r="B1015" s="456"/>
    </row>
    <row r="1016" spans="2:2">
      <c r="B1016" s="456"/>
    </row>
    <row r="1017" spans="2:2">
      <c r="B1017" s="456"/>
    </row>
    <row r="1018" spans="2:2">
      <c r="B1018" s="456"/>
    </row>
    <row r="1019" spans="2:2">
      <c r="B1019" s="456"/>
    </row>
    <row r="1020" spans="2:2">
      <c r="B1020" s="456"/>
    </row>
    <row r="1021" spans="2:2">
      <c r="B1021" s="456"/>
    </row>
    <row r="1022" spans="2:2">
      <c r="B1022" s="456"/>
    </row>
    <row r="1023" spans="2:2">
      <c r="B1023" s="456"/>
    </row>
    <row r="1024" spans="2:2">
      <c r="B1024" s="456"/>
    </row>
    <row r="1025" spans="2:2">
      <c r="B1025" s="456"/>
    </row>
    <row r="1026" spans="2:2">
      <c r="B1026" s="456"/>
    </row>
    <row r="1027" spans="2:2">
      <c r="B1027" s="456"/>
    </row>
    <row r="1028" spans="2:2">
      <c r="B1028" s="456"/>
    </row>
    <row r="1029" spans="2:2">
      <c r="B1029" s="456"/>
    </row>
    <row r="1030" spans="2:2">
      <c r="B1030" s="456"/>
    </row>
    <row r="1031" spans="2:2">
      <c r="B1031" s="456"/>
    </row>
    <row r="1032" spans="2:2">
      <c r="B1032" s="456"/>
    </row>
    <row r="1033" spans="2:2">
      <c r="B1033" s="456"/>
    </row>
    <row r="1034" spans="2:2">
      <c r="B1034" s="456"/>
    </row>
    <row r="1035" spans="2:2">
      <c r="B1035" s="456"/>
    </row>
    <row r="1036" spans="2:2">
      <c r="B1036" s="456"/>
    </row>
    <row r="1037" spans="2:2">
      <c r="B1037" s="456"/>
    </row>
    <row r="1038" spans="2:2">
      <c r="B1038" s="456"/>
    </row>
    <row r="1039" spans="2:2">
      <c r="B1039" s="456"/>
    </row>
    <row r="1040" spans="2:2">
      <c r="B1040" s="456"/>
    </row>
    <row r="1041" spans="2:2">
      <c r="B1041" s="456"/>
    </row>
    <row r="1042" spans="2:2">
      <c r="B1042" s="456"/>
    </row>
    <row r="1043" spans="2:2">
      <c r="B1043" s="456"/>
    </row>
    <row r="1044" spans="2:2">
      <c r="B1044" s="456"/>
    </row>
    <row r="1045" spans="2:2">
      <c r="B1045" s="456"/>
    </row>
    <row r="1046" spans="2:2">
      <c r="B1046" s="456"/>
    </row>
    <row r="1047" spans="2:2">
      <c r="B1047" s="456"/>
    </row>
    <row r="1048" spans="2:2">
      <c r="B1048" s="456"/>
    </row>
    <row r="1049" spans="2:2">
      <c r="B1049" s="456"/>
    </row>
    <row r="1050" spans="2:2">
      <c r="B1050" s="456"/>
    </row>
    <row r="1051" spans="2:2">
      <c r="B1051" s="456"/>
    </row>
    <row r="1052" spans="2:2">
      <c r="B1052" s="456"/>
    </row>
    <row r="1053" spans="2:2">
      <c r="B1053" s="456"/>
    </row>
    <row r="1054" spans="2:2">
      <c r="B1054" s="456"/>
    </row>
    <row r="1055" spans="2:2">
      <c r="B1055" s="456"/>
    </row>
    <row r="1056" spans="2:2">
      <c r="B1056" s="456"/>
    </row>
    <row r="1057" spans="2:2">
      <c r="B1057" s="456"/>
    </row>
    <row r="1058" spans="2:2">
      <c r="B1058" s="456"/>
    </row>
    <row r="1059" spans="2:2">
      <c r="B1059" s="456"/>
    </row>
    <row r="1060" spans="2:2">
      <c r="B1060" s="456"/>
    </row>
    <row r="1061" spans="2:2">
      <c r="B1061" s="456"/>
    </row>
    <row r="1062" spans="2:2">
      <c r="B1062" s="456"/>
    </row>
    <row r="1063" spans="2:2">
      <c r="B1063" s="456"/>
    </row>
    <row r="1064" spans="2:2">
      <c r="B1064" s="456"/>
    </row>
    <row r="1065" spans="2:2">
      <c r="B1065" s="456"/>
    </row>
    <row r="1066" spans="2:2">
      <c r="B1066" s="456"/>
    </row>
    <row r="1067" spans="2:2">
      <c r="B1067" s="456"/>
    </row>
    <row r="1068" spans="2:2">
      <c r="B1068" s="456"/>
    </row>
    <row r="1069" spans="2:2">
      <c r="B1069" s="456"/>
    </row>
    <row r="1070" spans="2:2">
      <c r="B1070" s="456"/>
    </row>
    <row r="1071" spans="2:2">
      <c r="B1071" s="456"/>
    </row>
    <row r="1072" spans="2:2">
      <c r="B1072" s="456"/>
    </row>
    <row r="1073" spans="2:2">
      <c r="B1073" s="456"/>
    </row>
    <row r="1074" spans="2:2">
      <c r="B1074" s="456"/>
    </row>
    <row r="1075" spans="2:2">
      <c r="B1075" s="456"/>
    </row>
    <row r="1076" spans="2:2">
      <c r="B1076" s="456"/>
    </row>
    <row r="1077" spans="2:2">
      <c r="B1077" s="456"/>
    </row>
    <row r="1078" spans="2:2">
      <c r="B1078" s="456"/>
    </row>
    <row r="1079" spans="2:2">
      <c r="B1079" s="456"/>
    </row>
    <row r="1080" spans="2:2">
      <c r="B1080" s="456"/>
    </row>
    <row r="1081" spans="2:2">
      <c r="B1081" s="456"/>
    </row>
    <row r="1082" spans="2:2">
      <c r="B1082" s="456"/>
    </row>
    <row r="1083" spans="2:2">
      <c r="B1083" s="456"/>
    </row>
    <row r="1084" spans="2:2">
      <c r="B1084" s="456"/>
    </row>
    <row r="1085" spans="2:2">
      <c r="B1085" s="456"/>
    </row>
    <row r="1086" spans="2:2">
      <c r="B1086" s="456"/>
    </row>
    <row r="1087" spans="2:2">
      <c r="B1087" s="456"/>
    </row>
    <row r="1088" spans="2:2">
      <c r="B1088" s="456"/>
    </row>
    <row r="1089" spans="2:2">
      <c r="B1089" s="456"/>
    </row>
    <row r="1090" spans="2:2">
      <c r="B1090" s="456"/>
    </row>
    <row r="1091" spans="2:2">
      <c r="B1091" s="456"/>
    </row>
    <row r="1092" spans="2:2">
      <c r="B1092" s="456"/>
    </row>
    <row r="1093" spans="2:2">
      <c r="B1093" s="456"/>
    </row>
    <row r="1094" spans="2:2">
      <c r="B1094" s="456"/>
    </row>
    <row r="1095" spans="2:2">
      <c r="B1095" s="456"/>
    </row>
    <row r="1096" spans="2:2">
      <c r="B1096" s="456"/>
    </row>
    <row r="1097" spans="2:2">
      <c r="B1097" s="456"/>
    </row>
    <row r="1098" spans="2:2">
      <c r="B1098" s="456"/>
    </row>
    <row r="1099" spans="2:2">
      <c r="B1099" s="456"/>
    </row>
    <row r="1100" spans="2:2">
      <c r="B1100" s="456"/>
    </row>
    <row r="1101" spans="2:2">
      <c r="B1101" s="456"/>
    </row>
    <row r="1102" spans="2:2">
      <c r="B1102" s="456"/>
    </row>
    <row r="1103" spans="2:2">
      <c r="B1103" s="456"/>
    </row>
    <row r="1104" spans="2:2">
      <c r="B1104" s="456"/>
    </row>
    <row r="1105" spans="2:2">
      <c r="B1105" s="456"/>
    </row>
    <row r="1106" spans="2:2">
      <c r="B1106" s="456"/>
    </row>
    <row r="1107" spans="2:2">
      <c r="B1107" s="456"/>
    </row>
    <row r="1108" spans="2:2">
      <c r="B1108" s="456"/>
    </row>
    <row r="1109" spans="2:2">
      <c r="B1109" s="456"/>
    </row>
    <row r="1110" spans="2:2">
      <c r="B1110" s="456"/>
    </row>
    <row r="1111" spans="2:2">
      <c r="B1111" s="456"/>
    </row>
    <row r="1112" spans="2:2">
      <c r="B1112" s="456"/>
    </row>
    <row r="1113" spans="2:2">
      <c r="B1113" s="456"/>
    </row>
    <row r="1114" spans="2:2">
      <c r="B1114" s="456"/>
    </row>
    <row r="1115" spans="2:2">
      <c r="B1115" s="456"/>
    </row>
    <row r="1116" spans="2:2">
      <c r="B1116" s="456"/>
    </row>
    <row r="1117" spans="2:2">
      <c r="B1117" s="456"/>
    </row>
    <row r="1118" spans="2:2">
      <c r="B1118" s="456"/>
    </row>
    <row r="1119" spans="2:2">
      <c r="B1119" s="456"/>
    </row>
    <row r="1120" spans="2:2">
      <c r="B1120" s="456"/>
    </row>
    <row r="1121" spans="2:2">
      <c r="B1121" s="456"/>
    </row>
    <row r="1122" spans="2:2">
      <c r="B1122" s="456"/>
    </row>
    <row r="1123" spans="2:2">
      <c r="B1123" s="456"/>
    </row>
    <row r="1124" spans="2:2">
      <c r="B1124" s="456"/>
    </row>
    <row r="1125" spans="2:2">
      <c r="B1125" s="456"/>
    </row>
    <row r="1126" spans="2:2">
      <c r="B1126" s="456"/>
    </row>
    <row r="1127" spans="2:2">
      <c r="B1127" s="456"/>
    </row>
    <row r="1128" spans="2:2">
      <c r="B1128" s="456"/>
    </row>
    <row r="1129" spans="2:2">
      <c r="B1129" s="456"/>
    </row>
    <row r="1130" spans="2:2">
      <c r="B1130" s="456"/>
    </row>
    <row r="1131" spans="2:2">
      <c r="B1131" s="456"/>
    </row>
    <row r="1132" spans="2:2">
      <c r="B1132" s="456"/>
    </row>
    <row r="1133" spans="2:2">
      <c r="B1133" s="456"/>
    </row>
    <row r="1134" spans="2:2">
      <c r="B1134" s="456"/>
    </row>
    <row r="1135" spans="2:2">
      <c r="B1135" s="456"/>
    </row>
    <row r="1136" spans="2:2">
      <c r="B1136" s="456"/>
    </row>
    <row r="1137" spans="2:2">
      <c r="B1137" s="456"/>
    </row>
    <row r="1138" spans="2:2">
      <c r="B1138" s="456"/>
    </row>
    <row r="1139" spans="2:2">
      <c r="B1139" s="456"/>
    </row>
    <row r="1140" spans="2:2">
      <c r="B1140" s="456"/>
    </row>
    <row r="1141" spans="2:2">
      <c r="B1141" s="456"/>
    </row>
    <row r="1142" spans="2:2">
      <c r="B1142" s="456"/>
    </row>
    <row r="1143" spans="2:2">
      <c r="B1143" s="456"/>
    </row>
    <row r="1144" spans="2:2">
      <c r="B1144" s="456"/>
    </row>
    <row r="1145" spans="2:2">
      <c r="B1145" s="456"/>
    </row>
    <row r="1146" spans="2:2">
      <c r="B1146" s="456"/>
    </row>
    <row r="1147" spans="2:2">
      <c r="B1147" s="456"/>
    </row>
    <row r="1148" spans="2:2">
      <c r="B1148" s="456"/>
    </row>
    <row r="1149" spans="2:2">
      <c r="B1149" s="456"/>
    </row>
    <row r="1150" spans="2:2">
      <c r="B1150" s="456"/>
    </row>
    <row r="1151" spans="2:2">
      <c r="B1151" s="456"/>
    </row>
    <row r="1152" spans="2:2">
      <c r="B1152" s="456"/>
    </row>
    <row r="1153" spans="2:2">
      <c r="B1153" s="456"/>
    </row>
    <row r="1154" spans="2:2">
      <c r="B1154" s="456"/>
    </row>
    <row r="1155" spans="2:2">
      <c r="B1155" s="456"/>
    </row>
    <row r="1156" spans="2:2">
      <c r="B1156" s="456"/>
    </row>
    <row r="1157" spans="2:2">
      <c r="B1157" s="456"/>
    </row>
    <row r="1158" spans="2:2">
      <c r="B1158" s="456"/>
    </row>
    <row r="1159" spans="2:2">
      <c r="B1159" s="456"/>
    </row>
    <row r="1160" spans="2:2">
      <c r="B1160" s="456"/>
    </row>
    <row r="1161" spans="2:2">
      <c r="B1161" s="456"/>
    </row>
    <row r="1162" spans="2:2">
      <c r="B1162" s="456"/>
    </row>
    <row r="1163" spans="2:2">
      <c r="B1163" s="456"/>
    </row>
    <row r="1164" spans="2:2">
      <c r="B1164" s="456"/>
    </row>
    <row r="1165" spans="2:2">
      <c r="B1165" s="456"/>
    </row>
    <row r="1166" spans="2:2">
      <c r="B1166" s="456"/>
    </row>
    <row r="1167" spans="2:2">
      <c r="B1167" s="456"/>
    </row>
    <row r="1168" spans="2:2">
      <c r="B1168" s="456"/>
    </row>
    <row r="1169" spans="2:2">
      <c r="B1169" s="456"/>
    </row>
    <row r="1170" spans="2:2">
      <c r="B1170" s="456"/>
    </row>
    <row r="1171" spans="2:2">
      <c r="B1171" s="456"/>
    </row>
    <row r="1172" spans="2:2">
      <c r="B1172" s="456"/>
    </row>
    <row r="1173" spans="2:2">
      <c r="B1173" s="456"/>
    </row>
    <row r="1174" spans="2:2">
      <c r="B1174" s="456"/>
    </row>
    <row r="1175" spans="2:2">
      <c r="B1175" s="456"/>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72" right="0.42" top="0.34" bottom="0.28000000000000003" header="0.3" footer="0.17"/>
  <pageSetup scale="72" orientation="portrait" r:id="rId1"/>
  <colBreaks count="1" manualBreakCount="1">
    <brk id="6"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143"/>
  <sheetViews>
    <sheetView view="pageBreakPreview" topLeftCell="A45" zoomScaleNormal="90" zoomScaleSheetLayoutView="100" workbookViewId="0">
      <selection activeCell="F47" sqref="F47:G52"/>
    </sheetView>
  </sheetViews>
  <sheetFormatPr defaultRowHeight="14.25"/>
  <cols>
    <col min="1" max="1" width="5.7109375" style="463" customWidth="1"/>
    <col min="2" max="2" width="37.7109375" style="464" customWidth="1"/>
    <col min="3" max="3" width="14.28515625" style="464" customWidth="1"/>
    <col min="4" max="4" width="15.28515625" style="464" customWidth="1"/>
    <col min="5" max="6" width="25.7109375" style="464" customWidth="1"/>
    <col min="7" max="7" width="28" style="464" customWidth="1"/>
    <col min="8" max="8" width="25.7109375" style="464" hidden="1" customWidth="1"/>
    <col min="9" max="9" width="19.7109375" style="458" hidden="1" customWidth="1"/>
    <col min="10" max="16384" width="9.140625" style="458"/>
  </cols>
  <sheetData>
    <row r="1" spans="1:8" ht="25.5" customHeight="1">
      <c r="A1" s="652" t="s">
        <v>743</v>
      </c>
      <c r="B1" s="652"/>
      <c r="C1" s="652"/>
      <c r="D1" s="652"/>
      <c r="E1" s="652"/>
      <c r="F1" s="652"/>
      <c r="G1" s="652"/>
      <c r="H1" s="486"/>
    </row>
    <row r="2" spans="1:8" ht="69" customHeight="1">
      <c r="A2" s="653" t="s">
        <v>777</v>
      </c>
      <c r="B2" s="653"/>
      <c r="C2" s="653"/>
      <c r="D2" s="653"/>
      <c r="E2" s="653"/>
      <c r="F2" s="653"/>
      <c r="G2" s="653"/>
      <c r="H2" s="485"/>
    </row>
    <row r="3" spans="1:8" ht="15" customHeight="1">
      <c r="A3" s="625" t="s">
        <v>606</v>
      </c>
      <c r="B3" s="625"/>
      <c r="C3" s="625"/>
      <c r="D3" s="625"/>
      <c r="E3" s="625"/>
      <c r="F3" s="625"/>
      <c r="G3" s="625"/>
      <c r="H3" s="483"/>
    </row>
    <row r="4" spans="1:8" ht="15">
      <c r="A4" s="625"/>
      <c r="B4" s="625"/>
      <c r="C4" s="625"/>
      <c r="D4" s="625"/>
      <c r="E4" s="625"/>
      <c r="F4" s="625"/>
      <c r="G4" s="625"/>
      <c r="H4" s="483"/>
    </row>
    <row r="5" spans="1:8">
      <c r="A5" s="626" t="str">
        <f>BCTinhHinhTaiChinh_06105!A5</f>
        <v>Tại 31 tháng 12 năm 2022/As at 31 December 2022</v>
      </c>
      <c r="B5" s="626"/>
      <c r="C5" s="626"/>
      <c r="D5" s="626"/>
      <c r="E5" s="626"/>
      <c r="F5" s="626"/>
      <c r="G5" s="626"/>
      <c r="H5" s="484"/>
    </row>
    <row r="6" spans="1:8">
      <c r="A6" s="484"/>
      <c r="B6" s="484"/>
      <c r="C6" s="484"/>
      <c r="D6" s="484"/>
      <c r="E6" s="484"/>
      <c r="F6" s="177"/>
      <c r="G6" s="177"/>
      <c r="H6" s="177"/>
    </row>
    <row r="7" spans="1:8" ht="15" customHeight="1">
      <c r="A7" s="647" t="s">
        <v>426</v>
      </c>
      <c r="B7" s="647"/>
      <c r="C7" s="630" t="s">
        <v>972</v>
      </c>
      <c r="D7" s="630"/>
      <c r="E7" s="630"/>
      <c r="F7" s="630"/>
      <c r="G7" s="114"/>
      <c r="H7" s="114"/>
    </row>
    <row r="8" spans="1:8" ht="15" customHeight="1">
      <c r="A8" s="648" t="s">
        <v>425</v>
      </c>
      <c r="B8" s="648"/>
      <c r="C8" s="634" t="s">
        <v>973</v>
      </c>
      <c r="D8" s="634"/>
      <c r="E8" s="634"/>
      <c r="F8" s="634"/>
      <c r="G8" s="114"/>
      <c r="H8" s="114"/>
    </row>
    <row r="9" spans="1:8" ht="15" customHeight="1">
      <c r="A9" s="647" t="s">
        <v>486</v>
      </c>
      <c r="B9" s="647"/>
      <c r="C9" s="630" t="s">
        <v>977</v>
      </c>
      <c r="D9" s="630"/>
      <c r="E9" s="630"/>
      <c r="F9" s="630"/>
      <c r="G9" s="114"/>
      <c r="H9" s="114"/>
    </row>
    <row r="10" spans="1:8" ht="15" customHeight="1">
      <c r="A10" s="650" t="s">
        <v>581</v>
      </c>
      <c r="B10" s="650"/>
      <c r="C10" s="634" t="s">
        <v>975</v>
      </c>
      <c r="D10" s="634"/>
      <c r="E10" s="634"/>
      <c r="F10" s="634"/>
      <c r="G10" s="114"/>
      <c r="H10" s="114"/>
    </row>
    <row r="11" spans="1:8" ht="15" customHeight="1">
      <c r="A11" s="647" t="s">
        <v>487</v>
      </c>
      <c r="B11" s="647"/>
      <c r="C11" s="630" t="s">
        <v>597</v>
      </c>
      <c r="D11" s="630"/>
      <c r="E11" s="630"/>
      <c r="F11" s="630"/>
      <c r="G11" s="117"/>
      <c r="H11" s="117"/>
    </row>
    <row r="12" spans="1:8" ht="15" customHeight="1">
      <c r="A12" s="651" t="s">
        <v>488</v>
      </c>
      <c r="B12" s="651"/>
      <c r="C12" s="634" t="s">
        <v>591</v>
      </c>
      <c r="D12" s="634"/>
      <c r="E12" s="634"/>
      <c r="F12" s="634"/>
      <c r="G12" s="116"/>
      <c r="H12" s="116"/>
    </row>
    <row r="13" spans="1:8" ht="15" customHeight="1">
      <c r="A13" s="649" t="s">
        <v>146</v>
      </c>
      <c r="B13" s="649"/>
      <c r="C13" s="630" t="str">
        <f>BCThuNhap_06203!B13</f>
        <v>Ngày 10 tháng 03 năm 2023</v>
      </c>
      <c r="D13" s="630"/>
      <c r="E13" s="630"/>
      <c r="F13" s="630"/>
      <c r="G13" s="114"/>
      <c r="H13" s="114"/>
    </row>
    <row r="14" spans="1:8">
      <c r="A14" s="646" t="s">
        <v>147</v>
      </c>
      <c r="B14" s="646"/>
      <c r="C14" s="622">
        <f>BCThuNhap_06203!B14</f>
        <v>44995</v>
      </c>
      <c r="D14" s="622"/>
      <c r="E14" s="622"/>
      <c r="F14" s="622"/>
      <c r="G14" s="115"/>
      <c r="H14" s="115"/>
    </row>
    <row r="15" spans="1:8" ht="23.25" customHeight="1">
      <c r="A15" s="409" t="s">
        <v>779</v>
      </c>
      <c r="B15" s="410" t="s">
        <v>780</v>
      </c>
      <c r="C15" s="482"/>
      <c r="D15" s="482"/>
      <c r="E15" s="482"/>
      <c r="F15" s="482"/>
      <c r="G15" s="115"/>
      <c r="H15" s="115"/>
    </row>
    <row r="16" spans="1:8">
      <c r="A16" s="459" t="s">
        <v>114</v>
      </c>
      <c r="B16" s="460" t="s">
        <v>576</v>
      </c>
      <c r="C16" s="455"/>
      <c r="D16" s="455"/>
      <c r="E16" s="455"/>
      <c r="F16" s="455"/>
      <c r="G16" s="455"/>
      <c r="H16" s="461"/>
    </row>
    <row r="17" spans="1:9" s="231" customFormat="1" ht="60" customHeight="1">
      <c r="A17" s="118" t="s">
        <v>337</v>
      </c>
      <c r="B17" s="118" t="s">
        <v>338</v>
      </c>
      <c r="C17" s="118" t="s">
        <v>300</v>
      </c>
      <c r="D17" s="118" t="s">
        <v>510</v>
      </c>
      <c r="E17" s="118" t="s">
        <v>339</v>
      </c>
      <c r="F17" s="118" t="s">
        <v>340</v>
      </c>
      <c r="G17" s="119" t="s">
        <v>341</v>
      </c>
      <c r="H17" s="68"/>
    </row>
    <row r="18" spans="1:9" s="231" customFormat="1" ht="39" customHeight="1">
      <c r="A18" s="120" t="s">
        <v>51</v>
      </c>
      <c r="B18" s="121" t="s">
        <v>342</v>
      </c>
      <c r="C18" s="121">
        <v>2246</v>
      </c>
      <c r="D18" s="270"/>
      <c r="E18" s="270"/>
      <c r="F18" s="270"/>
      <c r="G18" s="271"/>
      <c r="H18" s="232"/>
    </row>
    <row r="19" spans="1:9" s="374" customFormat="1" ht="30" customHeight="1">
      <c r="A19" s="122"/>
      <c r="B19" s="123" t="s">
        <v>343</v>
      </c>
      <c r="C19" s="123">
        <v>2247</v>
      </c>
      <c r="D19" s="313">
        <v>0</v>
      </c>
      <c r="E19" s="313"/>
      <c r="F19" s="313">
        <v>0</v>
      </c>
      <c r="G19" s="313">
        <f>+F19/$F$52</f>
        <v>0</v>
      </c>
      <c r="H19" s="373"/>
      <c r="I19" s="324"/>
    </row>
    <row r="20" spans="1:9" s="231" customFormat="1" ht="35.25" customHeight="1">
      <c r="A20" s="120" t="s">
        <v>61</v>
      </c>
      <c r="B20" s="121" t="s">
        <v>344</v>
      </c>
      <c r="C20" s="121">
        <v>2248</v>
      </c>
      <c r="D20" s="270"/>
      <c r="E20" s="270"/>
      <c r="F20" s="270"/>
      <c r="G20" s="274"/>
      <c r="H20" s="69"/>
      <c r="I20" s="72"/>
    </row>
    <row r="21" spans="1:9" s="374" customFormat="1" ht="39" customHeight="1">
      <c r="A21" s="122"/>
      <c r="B21" s="123" t="s">
        <v>343</v>
      </c>
      <c r="C21" s="123">
        <v>2249</v>
      </c>
      <c r="D21" s="313">
        <v>0</v>
      </c>
      <c r="E21" s="313"/>
      <c r="F21" s="313">
        <v>0</v>
      </c>
      <c r="G21" s="313">
        <v>0</v>
      </c>
      <c r="H21" s="375"/>
      <c r="I21" s="376"/>
    </row>
    <row r="22" spans="1:9" s="231" customFormat="1" ht="39" customHeight="1">
      <c r="A22" s="127"/>
      <c r="B22" s="128" t="s">
        <v>345</v>
      </c>
      <c r="C22" s="128">
        <v>2250</v>
      </c>
      <c r="D22" s="273">
        <f>D19</f>
        <v>0</v>
      </c>
      <c r="E22" s="273"/>
      <c r="F22" s="273">
        <f>F19</f>
        <v>0</v>
      </c>
      <c r="G22" s="273">
        <f>+F22/$F$52</f>
        <v>0</v>
      </c>
      <c r="H22" s="235"/>
      <c r="I22" s="234"/>
    </row>
    <row r="23" spans="1:9" s="238" customFormat="1" ht="39" customHeight="1">
      <c r="A23" s="120" t="s">
        <v>114</v>
      </c>
      <c r="B23" s="121" t="s">
        <v>346</v>
      </c>
      <c r="C23" s="121">
        <v>2251</v>
      </c>
      <c r="D23" s="270"/>
      <c r="E23" s="270"/>
      <c r="F23" s="270"/>
      <c r="G23" s="275"/>
      <c r="H23" s="236"/>
      <c r="I23" s="237"/>
    </row>
    <row r="24" spans="1:9" s="374" customFormat="1" ht="39" customHeight="1">
      <c r="A24" s="122">
        <v>1</v>
      </c>
      <c r="B24" s="123" t="s">
        <v>806</v>
      </c>
      <c r="C24" s="312">
        <v>2251.1</v>
      </c>
      <c r="D24" s="313"/>
      <c r="E24" s="313"/>
      <c r="F24" s="313"/>
      <c r="G24" s="314"/>
      <c r="H24" s="381"/>
      <c r="I24" s="376"/>
    </row>
    <row r="25" spans="1:9" s="504" customFormat="1" ht="39" hidden="1" customHeight="1">
      <c r="A25" s="122"/>
      <c r="B25" s="123" t="s">
        <v>955</v>
      </c>
      <c r="C25" s="123" t="s">
        <v>958</v>
      </c>
      <c r="D25" s="313"/>
      <c r="E25" s="313"/>
      <c r="F25" s="313"/>
      <c r="G25" s="322">
        <f>+F25/$F$52</f>
        <v>0</v>
      </c>
      <c r="H25" s="381"/>
      <c r="I25" s="503"/>
    </row>
    <row r="26" spans="1:9" s="504" customFormat="1" ht="39" hidden="1" customHeight="1">
      <c r="A26" s="122"/>
      <c r="B26" s="123" t="s">
        <v>957</v>
      </c>
      <c r="C26" s="123" t="s">
        <v>959</v>
      </c>
      <c r="D26" s="313"/>
      <c r="E26" s="313"/>
      <c r="F26" s="313"/>
      <c r="G26" s="322">
        <f>+F26/$F$52</f>
        <v>0</v>
      </c>
      <c r="H26" s="381"/>
      <c r="I26" s="503"/>
    </row>
    <row r="27" spans="1:9" s="504" customFormat="1" ht="39" hidden="1" customHeight="1">
      <c r="A27" s="122"/>
      <c r="B27" s="123" t="s">
        <v>971</v>
      </c>
      <c r="C27" s="123" t="s">
        <v>960</v>
      </c>
      <c r="D27" s="313"/>
      <c r="E27" s="313"/>
      <c r="F27" s="313"/>
      <c r="G27" s="322">
        <f>+F27/$F$52</f>
        <v>0</v>
      </c>
      <c r="H27" s="381"/>
      <c r="I27" s="503"/>
    </row>
    <row r="28" spans="1:9" s="504" customFormat="1" ht="39" hidden="1" customHeight="1">
      <c r="A28" s="122"/>
      <c r="B28" s="123" t="s">
        <v>970</v>
      </c>
      <c r="C28" s="123" t="s">
        <v>961</v>
      </c>
      <c r="D28" s="313"/>
      <c r="E28" s="313"/>
      <c r="F28" s="313"/>
      <c r="G28" s="322">
        <f>+F28/$F$52</f>
        <v>0</v>
      </c>
      <c r="H28" s="381"/>
      <c r="I28" s="503"/>
    </row>
    <row r="29" spans="1:9" s="506" customFormat="1" ht="39" hidden="1" customHeight="1">
      <c r="A29" s="311"/>
      <c r="B29" s="123"/>
      <c r="C29" s="123" t="s">
        <v>969</v>
      </c>
      <c r="D29" s="313"/>
      <c r="E29" s="313"/>
      <c r="F29" s="313"/>
      <c r="G29" s="322"/>
      <c r="H29" s="236"/>
      <c r="I29" s="505"/>
    </row>
    <row r="30" spans="1:9" s="374" customFormat="1" ht="39" customHeight="1">
      <c r="A30" s="122">
        <v>2</v>
      </c>
      <c r="B30" s="123" t="s">
        <v>807</v>
      </c>
      <c r="C30" s="312">
        <v>2251.1999999999998</v>
      </c>
      <c r="D30" s="313"/>
      <c r="E30" s="313"/>
      <c r="F30" s="313"/>
      <c r="G30" s="314"/>
      <c r="H30" s="381"/>
      <c r="I30" s="376"/>
    </row>
    <row r="31" spans="1:9" s="238" customFormat="1" ht="39" hidden="1" customHeight="1">
      <c r="A31" s="311"/>
      <c r="B31" s="382" t="s">
        <v>808</v>
      </c>
      <c r="C31" s="123">
        <v>2251.21</v>
      </c>
      <c r="D31" s="313">
        <v>0</v>
      </c>
      <c r="E31" s="313">
        <v>0</v>
      </c>
      <c r="F31" s="313">
        <v>0</v>
      </c>
      <c r="G31" s="322">
        <f>+F31/$F$52</f>
        <v>0</v>
      </c>
      <c r="H31" s="236"/>
      <c r="I31" s="237"/>
    </row>
    <row r="32" spans="1:9" s="374" customFormat="1" ht="30" customHeight="1">
      <c r="A32" s="122"/>
      <c r="B32" s="123" t="s">
        <v>343</v>
      </c>
      <c r="C32" s="123">
        <v>2252</v>
      </c>
      <c r="D32" s="313">
        <f>SUM(D25:D31)</f>
        <v>0</v>
      </c>
      <c r="E32" s="313"/>
      <c r="F32" s="313">
        <f>SUM(F25:F31)</f>
        <v>0</v>
      </c>
      <c r="G32" s="313">
        <f>+F32/$F$52</f>
        <v>0</v>
      </c>
      <c r="H32" s="373"/>
      <c r="I32" s="324"/>
    </row>
    <row r="33" spans="1:9" s="231" customFormat="1" ht="39" customHeight="1">
      <c r="A33" s="120" t="s">
        <v>115</v>
      </c>
      <c r="B33" s="121" t="s">
        <v>347</v>
      </c>
      <c r="C33" s="121">
        <v>2253</v>
      </c>
      <c r="D33" s="270"/>
      <c r="E33" s="270"/>
      <c r="F33" s="270"/>
      <c r="G33" s="275"/>
      <c r="H33" s="235"/>
      <c r="I33" s="234"/>
    </row>
    <row r="34" spans="1:9" s="231" customFormat="1" ht="39" customHeight="1">
      <c r="A34" s="311" t="s">
        <v>760</v>
      </c>
      <c r="B34" s="312" t="s">
        <v>761</v>
      </c>
      <c r="C34" s="312" t="s">
        <v>762</v>
      </c>
      <c r="D34" s="313"/>
      <c r="E34" s="313"/>
      <c r="F34" s="313"/>
      <c r="G34" s="314"/>
      <c r="H34" s="235"/>
      <c r="I34" s="234"/>
    </row>
    <row r="35" spans="1:9" s="374" customFormat="1" ht="39" customHeight="1">
      <c r="A35" s="377"/>
      <c r="B35" s="123" t="s">
        <v>343</v>
      </c>
      <c r="C35" s="378">
        <v>2254</v>
      </c>
      <c r="D35" s="313"/>
      <c r="E35" s="313"/>
      <c r="F35" s="313"/>
      <c r="G35" s="313"/>
      <c r="H35" s="379"/>
      <c r="I35" s="376"/>
    </row>
    <row r="36" spans="1:9" s="231" customFormat="1" ht="39" customHeight="1">
      <c r="A36" s="120"/>
      <c r="B36" s="121" t="s">
        <v>348</v>
      </c>
      <c r="C36" s="121">
        <v>2255</v>
      </c>
      <c r="D36" s="270">
        <f>+D22+D32+D35</f>
        <v>0</v>
      </c>
      <c r="E36" s="270"/>
      <c r="F36" s="270">
        <f>+F22+F32+F35</f>
        <v>0</v>
      </c>
      <c r="G36" s="270">
        <f>+F36/$F$52</f>
        <v>0</v>
      </c>
      <c r="H36" s="239"/>
      <c r="I36" s="234"/>
    </row>
    <row r="37" spans="1:9" s="231" customFormat="1" ht="39" customHeight="1">
      <c r="A37" s="120" t="s">
        <v>116</v>
      </c>
      <c r="B37" s="121" t="s">
        <v>349</v>
      </c>
      <c r="C37" s="121">
        <v>2256</v>
      </c>
      <c r="D37" s="270"/>
      <c r="E37" s="270"/>
      <c r="F37" s="276"/>
      <c r="G37" s="277"/>
      <c r="H37" s="240"/>
      <c r="I37" s="234"/>
    </row>
    <row r="38" spans="1:9" s="231" customFormat="1" ht="39" customHeight="1">
      <c r="A38" s="122">
        <v>1</v>
      </c>
      <c r="B38" s="123" t="s">
        <v>350</v>
      </c>
      <c r="C38" s="123">
        <v>2256.1</v>
      </c>
      <c r="D38" s="272"/>
      <c r="E38" s="272"/>
      <c r="F38" s="272">
        <v>0</v>
      </c>
      <c r="G38" s="272">
        <f>+F38/$F$52</f>
        <v>0</v>
      </c>
      <c r="H38" s="233"/>
      <c r="I38" s="234"/>
    </row>
    <row r="39" spans="1:9" s="231" customFormat="1" ht="39" customHeight="1">
      <c r="A39" s="122">
        <v>2</v>
      </c>
      <c r="B39" s="123" t="s">
        <v>611</v>
      </c>
      <c r="C39" s="123">
        <v>2256.1999999999998</v>
      </c>
      <c r="D39" s="272"/>
      <c r="E39" s="272"/>
      <c r="F39" s="272">
        <f>BCTaiSan_06027!D35</f>
        <v>0</v>
      </c>
      <c r="G39" s="272">
        <f>+F39/$F$52</f>
        <v>0</v>
      </c>
      <c r="H39" s="69"/>
      <c r="I39" s="234"/>
    </row>
    <row r="40" spans="1:9" s="231" customFormat="1" ht="51" customHeight="1">
      <c r="A40" s="124">
        <v>3</v>
      </c>
      <c r="B40" s="125" t="s">
        <v>351</v>
      </c>
      <c r="C40" s="125">
        <v>2256.3000000000002</v>
      </c>
      <c r="D40" s="272"/>
      <c r="E40" s="272"/>
      <c r="F40" s="272">
        <f>BCTaiSan_06027!D37</f>
        <v>0</v>
      </c>
      <c r="G40" s="272">
        <f>+F40/$F$52</f>
        <v>0</v>
      </c>
      <c r="H40" s="69"/>
      <c r="I40" s="234"/>
    </row>
    <row r="41" spans="1:9" s="242" customFormat="1" ht="53.25" customHeight="1">
      <c r="A41" s="124">
        <v>4</v>
      </c>
      <c r="B41" s="125" t="s">
        <v>566</v>
      </c>
      <c r="C41" s="123">
        <v>2256.4</v>
      </c>
      <c r="D41" s="272"/>
      <c r="E41" s="272"/>
      <c r="F41" s="272">
        <f>BCTaiSan_06027!D38</f>
        <v>0</v>
      </c>
      <c r="G41" s="272">
        <f>+F41/$F$52</f>
        <v>0</v>
      </c>
      <c r="H41" s="69"/>
      <c r="I41" s="241" t="s">
        <v>570</v>
      </c>
    </row>
    <row r="42" spans="1:9" s="242" customFormat="1" ht="47.25" customHeight="1">
      <c r="A42" s="122">
        <v>5</v>
      </c>
      <c r="B42" s="123" t="s">
        <v>352</v>
      </c>
      <c r="C42" s="123">
        <v>2256.5</v>
      </c>
      <c r="D42" s="272"/>
      <c r="E42" s="272"/>
      <c r="F42" s="272">
        <v>0</v>
      </c>
      <c r="G42" s="272">
        <f>+F42/$F$52</f>
        <v>0</v>
      </c>
      <c r="H42" s="69"/>
      <c r="I42" s="241"/>
    </row>
    <row r="43" spans="1:9" s="231" customFormat="1" ht="48" customHeight="1">
      <c r="A43" s="122">
        <v>6</v>
      </c>
      <c r="B43" s="123" t="s">
        <v>353</v>
      </c>
      <c r="C43" s="123">
        <v>2256.6</v>
      </c>
      <c r="D43" s="272"/>
      <c r="E43" s="272"/>
      <c r="F43" s="272">
        <v>0</v>
      </c>
      <c r="G43" s="272">
        <v>0</v>
      </c>
      <c r="H43" s="69"/>
      <c r="I43" s="234"/>
    </row>
    <row r="44" spans="1:9" s="231" customFormat="1" ht="39" customHeight="1">
      <c r="A44" s="124">
        <v>7</v>
      </c>
      <c r="B44" s="123" t="s">
        <v>354</v>
      </c>
      <c r="C44" s="123">
        <v>2256.6999999999998</v>
      </c>
      <c r="D44" s="272"/>
      <c r="E44" s="272"/>
      <c r="F44" s="272"/>
      <c r="G44" s="272">
        <v>0</v>
      </c>
      <c r="H44" s="69"/>
      <c r="I44" s="234"/>
    </row>
    <row r="45" spans="1:9" s="374" customFormat="1" ht="39" customHeight="1">
      <c r="A45" s="122"/>
      <c r="B45" s="123" t="s">
        <v>343</v>
      </c>
      <c r="C45" s="123">
        <v>2257</v>
      </c>
      <c r="D45" s="313"/>
      <c r="E45" s="313"/>
      <c r="F45" s="313">
        <f>SUM(F38:F44)</f>
        <v>0</v>
      </c>
      <c r="G45" s="272">
        <f>+F45/$F$52</f>
        <v>0</v>
      </c>
      <c r="H45" s="380"/>
      <c r="I45" s="376"/>
    </row>
    <row r="46" spans="1:9" s="231" customFormat="1" ht="39" customHeight="1">
      <c r="A46" s="120" t="s">
        <v>72</v>
      </c>
      <c r="B46" s="121" t="s">
        <v>355</v>
      </c>
      <c r="C46" s="278">
        <v>2258</v>
      </c>
      <c r="D46" s="270"/>
      <c r="E46" s="270"/>
      <c r="F46" s="276"/>
      <c r="G46" s="277"/>
      <c r="H46" s="70"/>
      <c r="I46" s="234"/>
    </row>
    <row r="47" spans="1:9" s="231" customFormat="1" ht="39" customHeight="1">
      <c r="A47" s="122">
        <v>1</v>
      </c>
      <c r="B47" s="123" t="s">
        <v>753</v>
      </c>
      <c r="C47" s="123">
        <v>2259</v>
      </c>
      <c r="D47" s="272"/>
      <c r="E47" s="272"/>
      <c r="F47" s="272">
        <f>BCTaiSan_06027!D19</f>
        <v>50438938390</v>
      </c>
      <c r="G47" s="279">
        <f>+F47/$F$52</f>
        <v>1</v>
      </c>
      <c r="H47" s="233"/>
      <c r="I47" s="234"/>
    </row>
    <row r="48" spans="1:9" s="231" customFormat="1" ht="64.5" customHeight="1">
      <c r="A48" s="122">
        <v>2</v>
      </c>
      <c r="B48" s="123" t="s">
        <v>804</v>
      </c>
      <c r="C48" s="123">
        <v>2260</v>
      </c>
      <c r="D48" s="272"/>
      <c r="E48" s="272"/>
      <c r="F48" s="272">
        <f>BCTaiSan_06027!D30</f>
        <v>0</v>
      </c>
      <c r="G48" s="272">
        <f>+F48/$F$52</f>
        <v>0</v>
      </c>
      <c r="H48" s="233"/>
      <c r="I48" s="234"/>
    </row>
    <row r="49" spans="1:9" s="231" customFormat="1" ht="39" customHeight="1">
      <c r="A49" s="122">
        <v>3</v>
      </c>
      <c r="B49" s="123" t="s">
        <v>356</v>
      </c>
      <c r="C49" s="123">
        <v>2261</v>
      </c>
      <c r="D49" s="272"/>
      <c r="E49" s="272"/>
      <c r="F49" s="272">
        <f>BCTaiSan_06027!D31</f>
        <v>0</v>
      </c>
      <c r="G49" s="272">
        <f>F49/F52</f>
        <v>0</v>
      </c>
      <c r="H49" s="69"/>
      <c r="I49" s="234"/>
    </row>
    <row r="50" spans="1:9" s="231" customFormat="1" ht="39" customHeight="1">
      <c r="A50" s="122">
        <v>4</v>
      </c>
      <c r="B50" s="123" t="s">
        <v>357</v>
      </c>
      <c r="C50" s="123">
        <v>2262</v>
      </c>
      <c r="D50" s="272"/>
      <c r="E50" s="272"/>
      <c r="F50" s="272">
        <v>0</v>
      </c>
      <c r="G50" s="272">
        <v>0</v>
      </c>
      <c r="H50" s="69"/>
      <c r="I50" s="234"/>
    </row>
    <row r="51" spans="1:9" s="374" customFormat="1" ht="39" customHeight="1">
      <c r="A51" s="122"/>
      <c r="B51" s="123" t="s">
        <v>343</v>
      </c>
      <c r="C51" s="378">
        <v>2263</v>
      </c>
      <c r="D51" s="313"/>
      <c r="E51" s="498"/>
      <c r="F51" s="313">
        <f>SUM(F47:F50)</f>
        <v>50438938390</v>
      </c>
      <c r="G51" s="322">
        <f>+F51/$F$52</f>
        <v>1</v>
      </c>
      <c r="H51" s="380"/>
      <c r="I51" s="376"/>
    </row>
    <row r="52" spans="1:9" s="231" customFormat="1" ht="39" customHeight="1">
      <c r="A52" s="120" t="s">
        <v>117</v>
      </c>
      <c r="B52" s="121" t="s">
        <v>358</v>
      </c>
      <c r="C52" s="280">
        <v>2264</v>
      </c>
      <c r="D52" s="276"/>
      <c r="E52" s="276"/>
      <c r="F52" s="276">
        <f>+F51+F45+F36</f>
        <v>50438938390</v>
      </c>
      <c r="G52" s="129">
        <f>+G51+G45+G36</f>
        <v>1</v>
      </c>
      <c r="H52" s="239"/>
      <c r="I52" s="404" t="s">
        <v>516</v>
      </c>
    </row>
    <row r="53" spans="1:9" s="231" customFormat="1" ht="39" customHeight="1">
      <c r="A53" s="656"/>
      <c r="B53" s="656"/>
      <c r="C53" s="656"/>
      <c r="D53" s="656"/>
      <c r="E53" s="656"/>
      <c r="F53" s="656"/>
      <c r="G53" s="656"/>
      <c r="H53" s="71"/>
      <c r="I53" s="243">
        <v>77161857907</v>
      </c>
    </row>
    <row r="54" spans="1:9" s="231" customFormat="1" ht="12.75">
      <c r="A54" s="281"/>
      <c r="B54" s="268"/>
      <c r="C54" s="268"/>
      <c r="D54" s="268"/>
      <c r="E54" s="268"/>
      <c r="F54" s="321"/>
      <c r="G54" s="268"/>
      <c r="H54" s="186"/>
      <c r="I54" s="244">
        <v>0</v>
      </c>
    </row>
    <row r="55" spans="1:9" s="231" customFormat="1" ht="12.75">
      <c r="A55" s="110" t="s">
        <v>195</v>
      </c>
      <c r="B55" s="143"/>
      <c r="C55" s="144"/>
      <c r="D55" s="268"/>
      <c r="E55" s="111" t="s">
        <v>196</v>
      </c>
      <c r="F55" s="143"/>
      <c r="G55" s="126"/>
      <c r="H55" s="246"/>
      <c r="I55" s="247"/>
    </row>
    <row r="56" spans="1:9" s="231" customFormat="1" ht="12.75">
      <c r="A56" s="112" t="s">
        <v>197</v>
      </c>
      <c r="B56" s="143"/>
      <c r="C56" s="144"/>
      <c r="D56" s="268"/>
      <c r="E56" s="113" t="s">
        <v>198</v>
      </c>
      <c r="F56" s="143"/>
      <c r="G56" s="143"/>
      <c r="H56" s="143"/>
      <c r="I56" s="247"/>
    </row>
    <row r="57" spans="1:9" s="231" customFormat="1" ht="12.75">
      <c r="A57" s="112"/>
      <c r="B57" s="143"/>
      <c r="C57" s="144"/>
      <c r="D57" s="268"/>
      <c r="E57" s="113"/>
      <c r="F57" s="143"/>
      <c r="G57" s="143"/>
      <c r="H57" s="143"/>
      <c r="I57" s="247"/>
    </row>
    <row r="58" spans="1:9" s="231" customFormat="1" ht="12.75">
      <c r="A58" s="112"/>
      <c r="B58" s="143"/>
      <c r="C58" s="144"/>
      <c r="D58" s="268"/>
      <c r="E58" s="113"/>
      <c r="F58" s="143"/>
      <c r="G58" s="143"/>
      <c r="H58" s="143"/>
    </row>
    <row r="59" spans="1:9" s="231" customFormat="1" ht="12.75">
      <c r="A59" s="112"/>
      <c r="B59" s="143"/>
      <c r="C59" s="144"/>
      <c r="D59" s="268"/>
      <c r="E59" s="113"/>
      <c r="F59" s="143"/>
      <c r="G59" s="143"/>
      <c r="H59" s="143"/>
    </row>
    <row r="60" spans="1:9" s="231" customFormat="1" ht="12.75">
      <c r="A60" s="112"/>
      <c r="B60" s="143"/>
      <c r="C60" s="144"/>
      <c r="D60" s="268"/>
      <c r="E60" s="113"/>
      <c r="F60" s="113"/>
      <c r="G60" s="143"/>
      <c r="H60" s="143"/>
    </row>
    <row r="61" spans="1:9" s="231" customFormat="1" ht="12.75">
      <c r="A61" s="112"/>
      <c r="B61" s="143"/>
      <c r="C61" s="144"/>
      <c r="D61" s="268"/>
      <c r="E61" s="113"/>
      <c r="F61" s="143"/>
      <c r="G61" s="143"/>
      <c r="H61" s="143"/>
    </row>
    <row r="62" spans="1:9" s="231" customFormat="1" ht="12.75">
      <c r="A62" s="112"/>
      <c r="B62" s="143"/>
      <c r="C62" s="144"/>
      <c r="D62" s="268"/>
      <c r="E62" s="113"/>
      <c r="F62" s="143"/>
      <c r="G62" s="143"/>
      <c r="H62" s="143"/>
    </row>
    <row r="63" spans="1:9" s="231" customFormat="1" ht="12.75">
      <c r="A63" s="143"/>
      <c r="B63" s="143"/>
      <c r="C63" s="144"/>
      <c r="D63" s="268"/>
      <c r="E63" s="144"/>
      <c r="F63" s="143"/>
      <c r="G63" s="143"/>
      <c r="H63" s="143"/>
    </row>
    <row r="64" spans="1:9" s="231" customFormat="1" ht="12.75">
      <c r="A64" s="143"/>
      <c r="B64" s="143"/>
      <c r="C64" s="144"/>
      <c r="D64" s="268"/>
      <c r="E64" s="144"/>
      <c r="F64" s="143"/>
      <c r="G64" s="143"/>
      <c r="H64" s="143"/>
    </row>
    <row r="65" spans="1:8" s="231" customFormat="1" ht="12.75">
      <c r="A65" s="143"/>
      <c r="B65" s="143"/>
      <c r="C65" s="144"/>
      <c r="D65" s="268"/>
      <c r="E65" s="144"/>
      <c r="F65" s="143"/>
      <c r="G65" s="143"/>
      <c r="H65" s="143"/>
    </row>
    <row r="66" spans="1:8" s="231" customFormat="1" ht="12.75">
      <c r="A66" s="143"/>
      <c r="B66" s="143"/>
      <c r="C66" s="144"/>
      <c r="D66" s="268"/>
      <c r="E66" s="144"/>
      <c r="F66" s="143"/>
      <c r="G66" s="143"/>
      <c r="H66" s="143"/>
    </row>
    <row r="67" spans="1:8" s="231" customFormat="1" ht="12.75">
      <c r="A67" s="143"/>
      <c r="B67" s="143"/>
      <c r="C67" s="144"/>
      <c r="D67" s="268"/>
      <c r="E67" s="144"/>
      <c r="F67" s="143"/>
      <c r="G67" s="143"/>
      <c r="H67" s="143"/>
    </row>
    <row r="68" spans="1:8" s="231" customFormat="1" ht="12.75">
      <c r="A68" s="110" t="s">
        <v>595</v>
      </c>
      <c r="B68" s="143"/>
      <c r="C68" s="144"/>
      <c r="D68" s="268"/>
      <c r="E68" s="367" t="s">
        <v>978</v>
      </c>
      <c r="F68" s="371"/>
      <c r="G68" s="372"/>
      <c r="H68" s="143"/>
    </row>
    <row r="69" spans="1:8" s="231" customFormat="1" ht="12.75">
      <c r="A69" s="500" t="s">
        <v>968</v>
      </c>
      <c r="B69" s="143"/>
      <c r="C69" s="144"/>
      <c r="D69" s="268"/>
      <c r="E69" s="367" t="s">
        <v>979</v>
      </c>
      <c r="F69" s="371"/>
      <c r="G69" s="372"/>
      <c r="H69" s="185"/>
    </row>
    <row r="70" spans="1:8" s="231" customFormat="1" ht="12.75">
      <c r="A70" s="143" t="s">
        <v>596</v>
      </c>
      <c r="B70" s="143"/>
      <c r="C70" s="144"/>
      <c r="D70" s="268"/>
      <c r="E70" s="368" t="s">
        <v>801</v>
      </c>
      <c r="F70" s="371"/>
      <c r="G70" s="372"/>
      <c r="H70" s="185"/>
    </row>
    <row r="71" spans="1:8" s="231" customFormat="1" ht="12.75">
      <c r="A71" s="245"/>
      <c r="B71" s="246"/>
      <c r="C71" s="246"/>
      <c r="D71" s="246"/>
      <c r="E71" s="246"/>
      <c r="F71" s="246"/>
      <c r="G71" s="246"/>
      <c r="H71" s="246"/>
    </row>
    <row r="72" spans="1:8">
      <c r="A72" s="462"/>
      <c r="B72" s="461"/>
      <c r="C72" s="461"/>
      <c r="D72" s="246"/>
      <c r="E72" s="461"/>
      <c r="F72" s="461"/>
      <c r="G72" s="461"/>
      <c r="H72" s="461"/>
    </row>
    <row r="73" spans="1:8">
      <c r="A73" s="462"/>
      <c r="B73" s="461"/>
      <c r="C73" s="461"/>
      <c r="D73" s="461"/>
      <c r="E73" s="461"/>
      <c r="F73" s="461"/>
      <c r="G73" s="461"/>
      <c r="H73" s="461"/>
    </row>
    <row r="74" spans="1:8">
      <c r="A74" s="462"/>
      <c r="B74" s="461"/>
      <c r="C74" s="461"/>
      <c r="D74" s="461"/>
      <c r="E74" s="461"/>
      <c r="F74" s="461"/>
      <c r="G74" s="461"/>
      <c r="H74" s="461"/>
    </row>
    <row r="75" spans="1:8">
      <c r="A75" s="462"/>
      <c r="B75" s="461"/>
      <c r="C75" s="461"/>
      <c r="D75" s="461"/>
      <c r="E75" s="461"/>
      <c r="F75" s="461"/>
      <c r="G75" s="461"/>
      <c r="H75" s="461"/>
    </row>
    <row r="76" spans="1:8">
      <c r="A76" s="462"/>
      <c r="B76" s="461"/>
      <c r="C76" s="461"/>
      <c r="D76" s="461"/>
      <c r="E76" s="461"/>
      <c r="F76" s="461"/>
      <c r="G76" s="461"/>
      <c r="H76" s="461"/>
    </row>
    <row r="77" spans="1:8">
      <c r="A77" s="462"/>
      <c r="B77" s="461"/>
      <c r="C77" s="461"/>
      <c r="D77" s="461"/>
      <c r="E77" s="461"/>
      <c r="F77" s="461"/>
      <c r="G77" s="461"/>
      <c r="H77" s="461"/>
    </row>
    <row r="78" spans="1:8">
      <c r="A78" s="462"/>
      <c r="B78" s="461"/>
      <c r="C78" s="461"/>
      <c r="D78" s="461"/>
      <c r="E78" s="461"/>
      <c r="F78" s="461"/>
      <c r="G78" s="461"/>
      <c r="H78" s="461"/>
    </row>
    <row r="79" spans="1:8">
      <c r="A79" s="462"/>
      <c r="B79" s="461"/>
      <c r="C79" s="461"/>
      <c r="D79" s="461"/>
      <c r="E79" s="461"/>
      <c r="F79" s="461"/>
      <c r="G79" s="461"/>
      <c r="H79" s="461"/>
    </row>
    <row r="80" spans="1:8">
      <c r="A80" s="462"/>
      <c r="B80" s="461"/>
      <c r="C80" s="461"/>
      <c r="D80" s="461"/>
      <c r="E80" s="461"/>
      <c r="F80" s="461"/>
      <c r="G80" s="461"/>
      <c r="H80" s="461"/>
    </row>
    <row r="81" spans="1:8">
      <c r="A81" s="462"/>
      <c r="B81" s="461"/>
      <c r="C81" s="461"/>
      <c r="D81" s="461"/>
      <c r="E81" s="461"/>
      <c r="F81" s="461"/>
      <c r="G81" s="461"/>
      <c r="H81" s="461"/>
    </row>
    <row r="82" spans="1:8">
      <c r="A82" s="462"/>
      <c r="B82" s="461"/>
      <c r="C82" s="461"/>
      <c r="D82" s="461"/>
      <c r="E82" s="461"/>
      <c r="F82" s="461"/>
      <c r="G82" s="461"/>
      <c r="H82" s="461"/>
    </row>
    <row r="83" spans="1:8">
      <c r="A83" s="462"/>
      <c r="B83" s="461"/>
      <c r="C83" s="461"/>
      <c r="D83" s="461"/>
      <c r="E83" s="461"/>
      <c r="F83" s="461"/>
      <c r="G83" s="461"/>
      <c r="H83" s="461"/>
    </row>
    <row r="84" spans="1:8">
      <c r="A84" s="462"/>
      <c r="B84" s="461"/>
      <c r="C84" s="461"/>
      <c r="D84" s="461"/>
      <c r="E84" s="461"/>
      <c r="F84" s="461"/>
      <c r="G84" s="461"/>
      <c r="H84" s="461"/>
    </row>
    <row r="85" spans="1:8">
      <c r="A85" s="462"/>
      <c r="B85" s="461"/>
      <c r="C85" s="461"/>
      <c r="D85" s="461"/>
      <c r="E85" s="461"/>
      <c r="F85" s="461"/>
      <c r="G85" s="461"/>
      <c r="H85" s="461"/>
    </row>
    <row r="86" spans="1:8">
      <c r="A86" s="462"/>
      <c r="B86" s="461"/>
      <c r="C86" s="461"/>
      <c r="D86" s="461"/>
      <c r="E86" s="461"/>
      <c r="F86" s="461"/>
      <c r="G86" s="461"/>
      <c r="H86" s="461"/>
    </row>
    <row r="87" spans="1:8">
      <c r="A87" s="462"/>
      <c r="B87" s="461"/>
      <c r="C87" s="461"/>
      <c r="D87" s="461"/>
      <c r="E87" s="461"/>
      <c r="F87" s="461"/>
      <c r="G87" s="461"/>
      <c r="H87" s="461"/>
    </row>
    <row r="88" spans="1:8">
      <c r="A88" s="462"/>
      <c r="B88" s="461"/>
      <c r="C88" s="461"/>
      <c r="D88" s="461"/>
      <c r="E88" s="461"/>
      <c r="F88" s="461"/>
      <c r="G88" s="461"/>
      <c r="H88" s="461"/>
    </row>
    <row r="89" spans="1:8">
      <c r="A89" s="462"/>
      <c r="B89" s="461"/>
      <c r="C89" s="461"/>
      <c r="D89" s="461"/>
      <c r="E89" s="461"/>
      <c r="F89" s="461"/>
      <c r="G89" s="461"/>
      <c r="H89" s="461"/>
    </row>
    <row r="90" spans="1:8">
      <c r="A90" s="462"/>
      <c r="B90" s="461"/>
      <c r="C90" s="461"/>
      <c r="D90" s="461"/>
      <c r="E90" s="461"/>
      <c r="F90" s="461"/>
      <c r="G90" s="461"/>
      <c r="H90" s="461"/>
    </row>
    <row r="91" spans="1:8">
      <c r="A91" s="462"/>
      <c r="B91" s="461"/>
      <c r="C91" s="461"/>
      <c r="D91" s="461"/>
      <c r="E91" s="461"/>
      <c r="F91" s="461"/>
      <c r="G91" s="461"/>
      <c r="H91" s="461"/>
    </row>
    <row r="92" spans="1:8">
      <c r="A92" s="462"/>
      <c r="B92" s="461"/>
      <c r="C92" s="461"/>
      <c r="D92" s="461"/>
      <c r="E92" s="461"/>
      <c r="F92" s="461"/>
      <c r="G92" s="461"/>
      <c r="H92" s="461"/>
    </row>
    <row r="93" spans="1:8">
      <c r="A93" s="462"/>
      <c r="B93" s="461"/>
      <c r="C93" s="461"/>
      <c r="D93" s="461"/>
      <c r="E93" s="461"/>
      <c r="F93" s="461"/>
      <c r="G93" s="461"/>
      <c r="H93" s="461"/>
    </row>
    <row r="94" spans="1:8">
      <c r="A94" s="462"/>
      <c r="B94" s="461"/>
      <c r="C94" s="461"/>
      <c r="D94" s="461"/>
      <c r="E94" s="461"/>
      <c r="F94" s="461"/>
      <c r="G94" s="461"/>
      <c r="H94" s="461"/>
    </row>
    <row r="95" spans="1:8">
      <c r="A95" s="462"/>
      <c r="B95" s="461"/>
      <c r="C95" s="461"/>
      <c r="D95" s="461"/>
      <c r="E95" s="461"/>
      <c r="F95" s="461"/>
      <c r="G95" s="461"/>
      <c r="H95" s="461"/>
    </row>
    <row r="96" spans="1:8">
      <c r="A96" s="462"/>
      <c r="B96" s="461"/>
      <c r="C96" s="461"/>
      <c r="D96" s="461"/>
      <c r="E96" s="461"/>
      <c r="F96" s="461"/>
      <c r="G96" s="461"/>
      <c r="H96" s="461"/>
    </row>
    <row r="97" spans="1:8">
      <c r="A97" s="462"/>
      <c r="B97" s="461"/>
      <c r="C97" s="461"/>
      <c r="D97" s="461"/>
      <c r="E97" s="461"/>
      <c r="F97" s="461"/>
      <c r="G97" s="461"/>
      <c r="H97" s="461"/>
    </row>
    <row r="98" spans="1:8">
      <c r="A98" s="462"/>
      <c r="B98" s="461"/>
      <c r="C98" s="461"/>
      <c r="D98" s="461"/>
      <c r="E98" s="461"/>
      <c r="F98" s="461"/>
      <c r="G98" s="461"/>
      <c r="H98" s="461"/>
    </row>
    <row r="99" spans="1:8">
      <c r="A99" s="462"/>
      <c r="B99" s="461"/>
      <c r="C99" s="461"/>
      <c r="D99" s="461"/>
      <c r="E99" s="461"/>
      <c r="F99" s="461"/>
      <c r="G99" s="461"/>
      <c r="H99" s="461"/>
    </row>
    <row r="100" spans="1:8">
      <c r="A100" s="462"/>
      <c r="B100" s="461"/>
      <c r="C100" s="461"/>
      <c r="D100" s="461"/>
      <c r="E100" s="461"/>
      <c r="F100" s="461"/>
      <c r="G100" s="461"/>
      <c r="H100" s="461"/>
    </row>
    <row r="101" spans="1:8">
      <c r="A101" s="462"/>
      <c r="B101" s="461"/>
      <c r="C101" s="461"/>
      <c r="D101" s="461"/>
      <c r="E101" s="461"/>
      <c r="F101" s="461"/>
      <c r="G101" s="461"/>
      <c r="H101" s="461"/>
    </row>
    <row r="102" spans="1:8">
      <c r="A102" s="462"/>
      <c r="B102" s="461"/>
      <c r="C102" s="461"/>
      <c r="D102" s="461"/>
      <c r="E102" s="461"/>
      <c r="F102" s="461"/>
      <c r="G102" s="461"/>
      <c r="H102" s="461"/>
    </row>
    <row r="103" spans="1:8">
      <c r="A103" s="462"/>
      <c r="B103" s="461"/>
      <c r="C103" s="461"/>
      <c r="D103" s="461"/>
      <c r="E103" s="461"/>
      <c r="F103" s="461"/>
      <c r="G103" s="461"/>
      <c r="H103" s="461"/>
    </row>
    <row r="104" spans="1:8">
      <c r="A104" s="462"/>
      <c r="B104" s="461"/>
      <c r="C104" s="461"/>
      <c r="D104" s="461"/>
      <c r="E104" s="461"/>
      <c r="F104" s="461"/>
      <c r="G104" s="461"/>
      <c r="H104" s="461"/>
    </row>
    <row r="105" spans="1:8">
      <c r="A105" s="462"/>
      <c r="B105" s="461"/>
      <c r="C105" s="461"/>
      <c r="D105" s="461"/>
      <c r="E105" s="461"/>
      <c r="F105" s="461"/>
      <c r="G105" s="461"/>
      <c r="H105" s="461"/>
    </row>
    <row r="106" spans="1:8">
      <c r="A106" s="462"/>
      <c r="B106" s="461"/>
      <c r="C106" s="461"/>
      <c r="D106" s="461"/>
      <c r="E106" s="461"/>
      <c r="F106" s="461"/>
      <c r="G106" s="461"/>
      <c r="H106" s="461"/>
    </row>
    <row r="107" spans="1:8">
      <c r="A107" s="462"/>
      <c r="B107" s="461"/>
      <c r="C107" s="461"/>
      <c r="D107" s="461"/>
      <c r="E107" s="461"/>
      <c r="F107" s="461"/>
      <c r="G107" s="461"/>
      <c r="H107" s="461"/>
    </row>
    <row r="108" spans="1:8">
      <c r="A108" s="462"/>
      <c r="B108" s="461"/>
      <c r="C108" s="461"/>
      <c r="D108" s="461"/>
      <c r="E108" s="461"/>
      <c r="F108" s="461"/>
      <c r="G108" s="461"/>
      <c r="H108" s="461"/>
    </row>
    <row r="109" spans="1:8">
      <c r="A109" s="462"/>
      <c r="B109" s="461"/>
      <c r="C109" s="461"/>
      <c r="D109" s="461"/>
      <c r="E109" s="461"/>
      <c r="F109" s="461"/>
      <c r="G109" s="461"/>
      <c r="H109" s="461"/>
    </row>
    <row r="110" spans="1:8">
      <c r="A110" s="462"/>
      <c r="B110" s="461"/>
      <c r="C110" s="461"/>
      <c r="D110" s="461"/>
      <c r="E110" s="461"/>
      <c r="F110" s="461"/>
      <c r="G110" s="461"/>
      <c r="H110" s="461"/>
    </row>
    <row r="111" spans="1:8">
      <c r="A111" s="462"/>
      <c r="B111" s="461"/>
      <c r="C111" s="461"/>
      <c r="D111" s="461"/>
      <c r="E111" s="461"/>
      <c r="F111" s="461"/>
      <c r="G111" s="461"/>
      <c r="H111" s="461"/>
    </row>
    <row r="112" spans="1:8">
      <c r="A112" s="462"/>
      <c r="B112" s="461"/>
      <c r="C112" s="461"/>
      <c r="D112" s="461"/>
      <c r="E112" s="461"/>
      <c r="F112" s="461"/>
      <c r="G112" s="461"/>
      <c r="H112" s="461"/>
    </row>
    <row r="113" spans="1:8">
      <c r="A113" s="462"/>
      <c r="B113" s="461"/>
      <c r="C113" s="461"/>
      <c r="D113" s="461"/>
      <c r="E113" s="461"/>
      <c r="F113" s="461"/>
      <c r="G113" s="461"/>
      <c r="H113" s="461"/>
    </row>
    <row r="114" spans="1:8">
      <c r="A114" s="462"/>
      <c r="B114" s="461"/>
      <c r="C114" s="461"/>
      <c r="D114" s="461"/>
      <c r="E114" s="461"/>
      <c r="F114" s="461"/>
      <c r="G114" s="461"/>
      <c r="H114" s="461"/>
    </row>
    <row r="115" spans="1:8">
      <c r="A115" s="462"/>
      <c r="B115" s="461"/>
      <c r="C115" s="461"/>
      <c r="D115" s="461"/>
      <c r="E115" s="461"/>
      <c r="F115" s="461"/>
      <c r="G115" s="461"/>
      <c r="H115" s="461"/>
    </row>
    <row r="116" spans="1:8">
      <c r="A116" s="462"/>
      <c r="B116" s="461"/>
      <c r="C116" s="461"/>
      <c r="D116" s="461"/>
      <c r="E116" s="461"/>
      <c r="F116" s="461"/>
      <c r="G116" s="461"/>
      <c r="H116" s="461"/>
    </row>
    <row r="117" spans="1:8">
      <c r="A117" s="462"/>
      <c r="B117" s="461"/>
      <c r="C117" s="461"/>
      <c r="D117" s="461"/>
      <c r="E117" s="461"/>
      <c r="F117" s="461"/>
      <c r="G117" s="461"/>
      <c r="H117" s="461"/>
    </row>
    <row r="118" spans="1:8">
      <c r="A118" s="462"/>
      <c r="B118" s="461"/>
      <c r="C118" s="461"/>
      <c r="D118" s="461"/>
      <c r="E118" s="461"/>
      <c r="F118" s="461"/>
      <c r="G118" s="461"/>
      <c r="H118" s="461"/>
    </row>
    <row r="119" spans="1:8">
      <c r="A119" s="462"/>
      <c r="B119" s="461"/>
      <c r="C119" s="461"/>
      <c r="D119" s="461"/>
      <c r="E119" s="461"/>
      <c r="F119" s="461"/>
      <c r="G119" s="461"/>
      <c r="H119" s="461"/>
    </row>
    <row r="120" spans="1:8">
      <c r="A120" s="462"/>
      <c r="B120" s="461"/>
      <c r="C120" s="461"/>
      <c r="D120" s="461"/>
      <c r="E120" s="461"/>
      <c r="F120" s="461"/>
      <c r="G120" s="461"/>
      <c r="H120" s="461"/>
    </row>
    <row r="121" spans="1:8">
      <c r="A121" s="462"/>
      <c r="B121" s="461"/>
      <c r="C121" s="461"/>
      <c r="D121" s="461"/>
      <c r="E121" s="461"/>
      <c r="F121" s="461"/>
      <c r="G121" s="461"/>
      <c r="H121" s="461"/>
    </row>
    <row r="122" spans="1:8">
      <c r="A122" s="462"/>
      <c r="B122" s="461"/>
      <c r="C122" s="461"/>
      <c r="D122" s="461"/>
      <c r="E122" s="461"/>
      <c r="F122" s="461"/>
      <c r="G122" s="461"/>
      <c r="H122" s="461"/>
    </row>
    <row r="123" spans="1:8">
      <c r="A123" s="462"/>
      <c r="B123" s="461"/>
      <c r="C123" s="461"/>
      <c r="D123" s="461"/>
      <c r="E123" s="461"/>
      <c r="F123" s="461"/>
      <c r="G123" s="461"/>
      <c r="H123" s="461"/>
    </row>
    <row r="124" spans="1:8">
      <c r="A124" s="462"/>
      <c r="B124" s="461"/>
      <c r="C124" s="461"/>
      <c r="D124" s="461"/>
      <c r="E124" s="461"/>
      <c r="F124" s="461"/>
      <c r="G124" s="461"/>
      <c r="H124" s="461"/>
    </row>
    <row r="125" spans="1:8">
      <c r="A125" s="462"/>
      <c r="B125" s="461"/>
      <c r="C125" s="461"/>
      <c r="D125" s="461"/>
      <c r="E125" s="461"/>
      <c r="F125" s="461"/>
      <c r="G125" s="461"/>
      <c r="H125" s="461"/>
    </row>
    <row r="126" spans="1:8">
      <c r="A126" s="462"/>
      <c r="B126" s="461"/>
      <c r="C126" s="461"/>
      <c r="D126" s="461"/>
      <c r="E126" s="461"/>
      <c r="F126" s="461"/>
      <c r="G126" s="461"/>
      <c r="H126" s="461"/>
    </row>
    <row r="127" spans="1:8">
      <c r="A127" s="462"/>
      <c r="B127" s="461"/>
      <c r="C127" s="461"/>
      <c r="D127" s="461"/>
      <c r="E127" s="461"/>
      <c r="F127" s="461"/>
      <c r="G127" s="461"/>
      <c r="H127" s="461"/>
    </row>
    <row r="128" spans="1:8">
      <c r="A128" s="462"/>
      <c r="B128" s="461"/>
      <c r="C128" s="461"/>
      <c r="D128" s="461"/>
      <c r="E128" s="461"/>
      <c r="F128" s="461"/>
      <c r="G128" s="461"/>
      <c r="H128" s="461"/>
    </row>
    <row r="129" spans="1:8">
      <c r="A129" s="462"/>
      <c r="B129" s="461"/>
      <c r="C129" s="461"/>
      <c r="D129" s="461"/>
      <c r="E129" s="461"/>
      <c r="F129" s="461"/>
      <c r="G129" s="461"/>
      <c r="H129" s="461"/>
    </row>
    <row r="130" spans="1:8">
      <c r="A130" s="462"/>
      <c r="B130" s="461"/>
      <c r="C130" s="461"/>
      <c r="D130" s="461"/>
      <c r="E130" s="461"/>
      <c r="F130" s="461"/>
      <c r="G130" s="461"/>
      <c r="H130" s="461"/>
    </row>
    <row r="131" spans="1:8">
      <c r="A131" s="462"/>
      <c r="B131" s="461"/>
      <c r="C131" s="461"/>
      <c r="D131" s="461"/>
      <c r="E131" s="461"/>
      <c r="F131" s="461"/>
      <c r="G131" s="461"/>
      <c r="H131" s="461"/>
    </row>
    <row r="132" spans="1:8">
      <c r="A132" s="462"/>
      <c r="B132" s="461"/>
      <c r="C132" s="461"/>
      <c r="D132" s="461"/>
      <c r="E132" s="461"/>
      <c r="F132" s="461"/>
      <c r="G132" s="461"/>
      <c r="H132" s="461"/>
    </row>
    <row r="133" spans="1:8">
      <c r="A133" s="462"/>
      <c r="B133" s="461"/>
      <c r="C133" s="461"/>
      <c r="D133" s="461"/>
      <c r="E133" s="461"/>
      <c r="F133" s="461"/>
      <c r="G133" s="461"/>
      <c r="H133" s="461"/>
    </row>
    <row r="134" spans="1:8">
      <c r="A134" s="462"/>
      <c r="B134" s="461"/>
      <c r="C134" s="461"/>
      <c r="D134" s="461"/>
      <c r="E134" s="461"/>
      <c r="F134" s="461"/>
      <c r="G134" s="461"/>
      <c r="H134" s="461"/>
    </row>
    <row r="135" spans="1:8">
      <c r="A135" s="462"/>
      <c r="B135" s="461"/>
      <c r="C135" s="461"/>
      <c r="D135" s="461"/>
      <c r="E135" s="461"/>
      <c r="F135" s="461"/>
      <c r="G135" s="461"/>
      <c r="H135" s="461"/>
    </row>
    <row r="136" spans="1:8">
      <c r="A136" s="462"/>
      <c r="B136" s="461"/>
      <c r="C136" s="461"/>
      <c r="D136" s="461"/>
      <c r="E136" s="461"/>
      <c r="F136" s="461"/>
      <c r="G136" s="461"/>
      <c r="H136" s="461"/>
    </row>
    <row r="137" spans="1:8">
      <c r="A137" s="462"/>
      <c r="B137" s="461"/>
      <c r="C137" s="461"/>
      <c r="D137" s="461"/>
      <c r="E137" s="461"/>
      <c r="F137" s="461"/>
      <c r="G137" s="461"/>
      <c r="H137" s="461"/>
    </row>
    <row r="138" spans="1:8">
      <c r="A138" s="462"/>
      <c r="B138" s="461"/>
      <c r="C138" s="461"/>
      <c r="D138" s="461"/>
      <c r="E138" s="461"/>
      <c r="F138" s="461"/>
      <c r="G138" s="461"/>
      <c r="H138" s="461"/>
    </row>
    <row r="139" spans="1:8">
      <c r="A139" s="462"/>
      <c r="B139" s="461"/>
      <c r="C139" s="461"/>
      <c r="D139" s="461"/>
      <c r="E139" s="461"/>
      <c r="F139" s="461"/>
      <c r="G139" s="461"/>
      <c r="H139" s="461"/>
    </row>
    <row r="140" spans="1:8">
      <c r="A140" s="462"/>
      <c r="B140" s="461"/>
      <c r="C140" s="461"/>
      <c r="D140" s="461"/>
      <c r="E140" s="461"/>
      <c r="F140" s="461"/>
      <c r="G140" s="461"/>
      <c r="H140" s="461"/>
    </row>
    <row r="141" spans="1:8">
      <c r="A141" s="462"/>
      <c r="B141" s="461"/>
      <c r="C141" s="461"/>
      <c r="D141" s="461"/>
      <c r="E141" s="461"/>
      <c r="F141" s="461"/>
      <c r="G141" s="461"/>
      <c r="H141" s="461"/>
    </row>
    <row r="142" spans="1:8">
      <c r="A142" s="462"/>
      <c r="B142" s="461"/>
      <c r="C142" s="461"/>
      <c r="D142" s="461"/>
      <c r="E142" s="461"/>
      <c r="F142" s="461"/>
      <c r="G142" s="461"/>
      <c r="H142" s="461"/>
    </row>
    <row r="143" spans="1:8">
      <c r="A143" s="462"/>
      <c r="B143" s="461"/>
      <c r="C143" s="461"/>
      <c r="D143" s="461"/>
      <c r="E143" s="461"/>
      <c r="F143" s="461"/>
      <c r="G143" s="461"/>
      <c r="H143" s="461"/>
    </row>
  </sheetData>
  <mergeCells count="21">
    <mergeCell ref="C10:F10"/>
    <mergeCell ref="A11:B11"/>
    <mergeCell ref="C11:F11"/>
    <mergeCell ref="A12:B12"/>
    <mergeCell ref="C12:F12"/>
    <mergeCell ref="A53:G53"/>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s>
  <pageMargins left="0.46" right="0.55000000000000004" top="0.34" bottom="0.37" header="0.3" footer="0.3"/>
  <pageSetup scale="62"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47"/>
  <sheetViews>
    <sheetView view="pageBreakPreview" zoomScale="90" zoomScaleNormal="100" zoomScaleSheetLayoutView="90" workbookViewId="0">
      <selection activeCell="J46" sqref="J46"/>
    </sheetView>
  </sheetViews>
  <sheetFormatPr defaultColWidth="9.140625" defaultRowHeight="14.25"/>
  <cols>
    <col min="1" max="1" width="4.85546875" style="471" customWidth="1"/>
    <col min="2" max="2" width="34.42578125" style="465" customWidth="1"/>
    <col min="3" max="4" width="9.140625" style="465"/>
    <col min="5" max="5" width="12.28515625" style="465" customWidth="1"/>
    <col min="6" max="6" width="9.140625" style="465"/>
    <col min="7" max="7" width="15.28515625" style="465" customWidth="1"/>
    <col min="8" max="10" width="19" style="465" customWidth="1"/>
    <col min="11" max="11" width="21.85546875" style="465" customWidth="1"/>
    <col min="12" max="16384" width="9.140625" style="465"/>
  </cols>
  <sheetData>
    <row r="1" spans="1:11" ht="27.75" customHeight="1">
      <c r="A1" s="652" t="s">
        <v>743</v>
      </c>
      <c r="B1" s="652"/>
      <c r="C1" s="652"/>
      <c r="D1" s="652"/>
      <c r="E1" s="652"/>
      <c r="F1" s="652"/>
      <c r="G1" s="652"/>
      <c r="H1" s="652"/>
      <c r="I1" s="652"/>
      <c r="J1" s="652"/>
      <c r="K1" s="652"/>
    </row>
    <row r="2" spans="1:11" ht="66.75" customHeight="1">
      <c r="A2" s="653" t="s">
        <v>777</v>
      </c>
      <c r="B2" s="653"/>
      <c r="C2" s="653"/>
      <c r="D2" s="653"/>
      <c r="E2" s="653"/>
      <c r="F2" s="653"/>
      <c r="G2" s="653"/>
      <c r="H2" s="653"/>
      <c r="I2" s="653"/>
      <c r="J2" s="653"/>
      <c r="K2" s="653"/>
    </row>
    <row r="3" spans="1:11" ht="48" customHeight="1">
      <c r="A3" s="625" t="s">
        <v>606</v>
      </c>
      <c r="B3" s="625"/>
      <c r="C3" s="625"/>
      <c r="D3" s="625"/>
      <c r="E3" s="625"/>
      <c r="F3" s="625"/>
      <c r="G3" s="625"/>
      <c r="H3" s="625"/>
      <c r="I3" s="625"/>
      <c r="J3" s="625"/>
      <c r="K3" s="625"/>
    </row>
    <row r="4" spans="1:11">
      <c r="A4" s="626" t="str">
        <f>BCThuNhap_06203!A5</f>
        <v>Năm 2022/ Year 2022</v>
      </c>
      <c r="B4" s="626"/>
      <c r="C4" s="626"/>
      <c r="D4" s="626"/>
      <c r="E4" s="626"/>
      <c r="F4" s="626"/>
      <c r="G4" s="626"/>
      <c r="H4" s="626"/>
      <c r="I4" s="626"/>
      <c r="J4" s="626"/>
      <c r="K4" s="626"/>
    </row>
    <row r="5" spans="1:11" ht="7.5" customHeight="1">
      <c r="A5" s="385"/>
      <c r="B5" s="385"/>
      <c r="C5" s="385"/>
      <c r="D5" s="385"/>
      <c r="E5" s="385"/>
      <c r="F5" s="177"/>
      <c r="G5" s="466"/>
      <c r="H5" s="466"/>
      <c r="I5" s="466"/>
      <c r="J5" s="466"/>
      <c r="K5" s="466"/>
    </row>
    <row r="6" spans="1:11" ht="21.75" customHeight="1">
      <c r="A6" s="647" t="s">
        <v>426</v>
      </c>
      <c r="B6" s="648"/>
      <c r="C6" s="466"/>
      <c r="D6" s="466"/>
      <c r="E6" s="466"/>
      <c r="F6" s="466"/>
      <c r="G6" s="627" t="s">
        <v>976</v>
      </c>
      <c r="H6" s="627"/>
      <c r="I6" s="627"/>
      <c r="J6" s="627"/>
      <c r="K6" s="466"/>
    </row>
    <row r="7" spans="1:11" ht="15" customHeight="1">
      <c r="A7" s="199" t="s">
        <v>613</v>
      </c>
      <c r="B7" s="394"/>
      <c r="C7" s="466"/>
      <c r="D7" s="466"/>
      <c r="E7" s="466"/>
      <c r="F7" s="466"/>
      <c r="G7" s="664" t="s">
        <v>973</v>
      </c>
      <c r="H7" s="664"/>
      <c r="I7" s="664"/>
      <c r="J7" s="664"/>
      <c r="K7" s="466"/>
    </row>
    <row r="8" spans="1:11" s="468" customFormat="1" ht="21.75" customHeight="1">
      <c r="A8" s="641" t="s">
        <v>486</v>
      </c>
      <c r="B8" s="665"/>
      <c r="C8" s="467"/>
      <c r="D8" s="467"/>
      <c r="E8" s="467"/>
      <c r="F8" s="467"/>
      <c r="G8" s="627" t="s">
        <v>978</v>
      </c>
      <c r="H8" s="627"/>
      <c r="I8" s="627"/>
      <c r="J8" s="627"/>
      <c r="K8" s="467"/>
    </row>
    <row r="9" spans="1:11" ht="21" customHeight="1">
      <c r="A9" s="628" t="s">
        <v>581</v>
      </c>
      <c r="B9" s="628"/>
      <c r="C9" s="466"/>
      <c r="D9" s="466"/>
      <c r="E9" s="466"/>
      <c r="F9" s="466"/>
      <c r="G9" s="664" t="s">
        <v>975</v>
      </c>
      <c r="H9" s="664"/>
      <c r="I9" s="664"/>
      <c r="J9" s="664"/>
      <c r="K9" s="466"/>
    </row>
    <row r="10" spans="1:11" ht="21" customHeight="1">
      <c r="A10" s="647" t="s">
        <v>487</v>
      </c>
      <c r="B10" s="651"/>
      <c r="C10" s="466"/>
      <c r="D10" s="466"/>
      <c r="E10" s="466"/>
      <c r="F10" s="466"/>
      <c r="G10" s="627" t="s">
        <v>597</v>
      </c>
      <c r="H10" s="627"/>
      <c r="I10" s="627"/>
      <c r="J10" s="627"/>
      <c r="K10" s="627"/>
    </row>
    <row r="11" spans="1:11" ht="24" customHeight="1">
      <c r="A11" s="651" t="s">
        <v>488</v>
      </c>
      <c r="B11" s="651"/>
      <c r="C11" s="466"/>
      <c r="D11" s="466"/>
      <c r="E11" s="466"/>
      <c r="F11" s="466"/>
      <c r="G11" s="664" t="s">
        <v>591</v>
      </c>
      <c r="H11" s="664"/>
      <c r="I11" s="664"/>
      <c r="J11" s="664"/>
      <c r="K11" s="664"/>
    </row>
    <row r="12" spans="1:11" ht="15" customHeight="1">
      <c r="A12" s="200" t="s">
        <v>146</v>
      </c>
      <c r="B12" s="393"/>
      <c r="C12" s="466"/>
      <c r="D12" s="466"/>
      <c r="E12" s="466"/>
      <c r="F12" s="466"/>
      <c r="G12" s="627" t="str">
        <f>BCThuNhap_06203!B13</f>
        <v>Ngày 10 tháng 03 năm 2023</v>
      </c>
      <c r="H12" s="627"/>
      <c r="I12" s="627"/>
      <c r="J12" s="627"/>
      <c r="K12" s="466"/>
    </row>
    <row r="13" spans="1:11">
      <c r="A13" s="201" t="s">
        <v>147</v>
      </c>
      <c r="B13" s="201"/>
      <c r="C13" s="466"/>
      <c r="D13" s="466"/>
      <c r="E13" s="466"/>
      <c r="F13" s="466"/>
      <c r="G13" s="622">
        <f>BCThuNhap_06203!B14</f>
        <v>44995</v>
      </c>
      <c r="H13" s="622"/>
      <c r="I13" s="622"/>
      <c r="J13" s="622"/>
      <c r="K13" s="466"/>
    </row>
    <row r="14" spans="1:11" ht="18" customHeight="1">
      <c r="A14" s="315" t="s">
        <v>779</v>
      </c>
      <c r="B14" s="316" t="s">
        <v>780</v>
      </c>
      <c r="C14" s="466"/>
      <c r="D14" s="466"/>
      <c r="E14" s="466"/>
      <c r="F14" s="466"/>
      <c r="G14" s="383"/>
      <c r="H14" s="383"/>
      <c r="I14" s="383"/>
      <c r="J14" s="383"/>
      <c r="K14" s="466"/>
    </row>
    <row r="15" spans="1:11">
      <c r="A15" s="315" t="s">
        <v>115</v>
      </c>
      <c r="B15" s="316" t="s">
        <v>781</v>
      </c>
      <c r="C15" s="466"/>
      <c r="D15" s="466"/>
      <c r="E15" s="466"/>
      <c r="F15" s="466"/>
      <c r="G15" s="466"/>
      <c r="H15" s="466"/>
      <c r="I15" s="466"/>
      <c r="J15" s="466"/>
      <c r="K15" s="466"/>
    </row>
    <row r="16" spans="1:11" s="196" customFormat="1" ht="29.25" customHeight="1">
      <c r="A16" s="658" t="s">
        <v>614</v>
      </c>
      <c r="B16" s="658" t="s">
        <v>615</v>
      </c>
      <c r="C16" s="660" t="s">
        <v>300</v>
      </c>
      <c r="D16" s="658" t="s">
        <v>616</v>
      </c>
      <c r="E16" s="658" t="s">
        <v>617</v>
      </c>
      <c r="F16" s="658" t="s">
        <v>618</v>
      </c>
      <c r="G16" s="658" t="s">
        <v>619</v>
      </c>
      <c r="H16" s="662" t="s">
        <v>620</v>
      </c>
      <c r="I16" s="663"/>
      <c r="J16" s="662" t="s">
        <v>621</v>
      </c>
      <c r="K16" s="663"/>
    </row>
    <row r="17" spans="1:11" s="196" customFormat="1" ht="51">
      <c r="A17" s="659"/>
      <c r="B17" s="659"/>
      <c r="C17" s="661"/>
      <c r="D17" s="659"/>
      <c r="E17" s="659"/>
      <c r="F17" s="659"/>
      <c r="G17" s="659"/>
      <c r="H17" s="202" t="s">
        <v>622</v>
      </c>
      <c r="I17" s="202" t="s">
        <v>623</v>
      </c>
      <c r="J17" s="202" t="s">
        <v>624</v>
      </c>
      <c r="K17" s="202" t="s">
        <v>623</v>
      </c>
    </row>
    <row r="18" spans="1:11" s="196" customFormat="1" ht="41.25" customHeight="1">
      <c r="A18" s="197" t="s">
        <v>760</v>
      </c>
      <c r="B18" s="203" t="s">
        <v>763</v>
      </c>
      <c r="C18" s="203" t="s">
        <v>625</v>
      </c>
      <c r="D18" s="204"/>
      <c r="E18" s="204"/>
      <c r="F18" s="205"/>
      <c r="G18" s="206"/>
      <c r="H18" s="203"/>
      <c r="I18" s="207"/>
      <c r="J18" s="208"/>
      <c r="K18" s="209"/>
    </row>
    <row r="19" spans="1:11" s="196" customFormat="1" ht="48" customHeight="1">
      <c r="A19" s="197" t="s">
        <v>51</v>
      </c>
      <c r="B19" s="203" t="s">
        <v>764</v>
      </c>
      <c r="C19" s="203" t="s">
        <v>626</v>
      </c>
      <c r="D19" s="205"/>
      <c r="E19" s="205"/>
      <c r="F19" s="205"/>
      <c r="G19" s="206"/>
      <c r="H19" s="203"/>
      <c r="I19" s="207"/>
      <c r="J19" s="203"/>
      <c r="K19" s="207"/>
    </row>
    <row r="20" spans="1:11" s="196" customFormat="1" ht="46.5" customHeight="1">
      <c r="A20" s="197" t="s">
        <v>765</v>
      </c>
      <c r="B20" s="203" t="s">
        <v>766</v>
      </c>
      <c r="C20" s="203" t="s">
        <v>627</v>
      </c>
      <c r="D20" s="205"/>
      <c r="E20" s="205"/>
      <c r="F20" s="205"/>
      <c r="G20" s="204"/>
      <c r="H20" s="203"/>
      <c r="I20" s="210"/>
      <c r="J20" s="203"/>
      <c r="K20" s="210"/>
    </row>
    <row r="21" spans="1:11" s="196" customFormat="1" ht="46.5" customHeight="1">
      <c r="A21" s="197" t="s">
        <v>61</v>
      </c>
      <c r="B21" s="203" t="s">
        <v>767</v>
      </c>
      <c r="C21" s="203" t="s">
        <v>628</v>
      </c>
      <c r="D21" s="205"/>
      <c r="E21" s="205"/>
      <c r="F21" s="205"/>
      <c r="G21" s="206"/>
      <c r="H21" s="203"/>
      <c r="I21" s="207"/>
      <c r="J21" s="203"/>
      <c r="K21" s="207"/>
    </row>
    <row r="22" spans="1:11" s="196" customFormat="1" ht="43.5" customHeight="1">
      <c r="A22" s="197" t="s">
        <v>629</v>
      </c>
      <c r="B22" s="203" t="s">
        <v>768</v>
      </c>
      <c r="C22" s="203" t="s">
        <v>630</v>
      </c>
      <c r="D22" s="205"/>
      <c r="E22" s="205"/>
      <c r="F22" s="205"/>
      <c r="G22" s="206"/>
      <c r="H22" s="203"/>
      <c r="I22" s="207"/>
      <c r="J22" s="203"/>
      <c r="K22" s="207"/>
    </row>
    <row r="23" spans="1:11" s="196" customFormat="1" ht="51">
      <c r="A23" s="197" t="s">
        <v>769</v>
      </c>
      <c r="B23" s="203" t="s">
        <v>770</v>
      </c>
      <c r="C23" s="203" t="s">
        <v>631</v>
      </c>
      <c r="D23" s="205"/>
      <c r="E23" s="205"/>
      <c r="F23" s="205"/>
      <c r="G23" s="206"/>
      <c r="H23" s="203"/>
      <c r="I23" s="207"/>
      <c r="J23" s="203"/>
      <c r="K23" s="207"/>
    </row>
    <row r="24" spans="1:11" s="196" customFormat="1" ht="38.25">
      <c r="A24" s="197" t="s">
        <v>114</v>
      </c>
      <c r="B24" s="203" t="s">
        <v>771</v>
      </c>
      <c r="C24" s="203" t="s">
        <v>632</v>
      </c>
      <c r="D24" s="205"/>
      <c r="E24" s="205"/>
      <c r="F24" s="205"/>
      <c r="G24" s="206"/>
      <c r="H24" s="203"/>
      <c r="I24" s="207"/>
      <c r="J24" s="203"/>
      <c r="K24" s="207"/>
    </row>
    <row r="25" spans="1:11" s="196" customFormat="1" ht="51">
      <c r="A25" s="197" t="s">
        <v>772</v>
      </c>
      <c r="B25" s="203" t="s">
        <v>773</v>
      </c>
      <c r="C25" s="203" t="s">
        <v>633</v>
      </c>
      <c r="D25" s="205"/>
      <c r="E25" s="205"/>
      <c r="F25" s="205"/>
      <c r="G25" s="206"/>
      <c r="H25" s="203"/>
      <c r="I25" s="207"/>
      <c r="J25" s="203"/>
      <c r="K25" s="207"/>
    </row>
    <row r="26" spans="1:11" s="196" customFormat="1" ht="38.25">
      <c r="A26" s="197" t="s">
        <v>115</v>
      </c>
      <c r="B26" s="203" t="s">
        <v>771</v>
      </c>
      <c r="C26" s="203" t="s">
        <v>634</v>
      </c>
      <c r="D26" s="205"/>
      <c r="E26" s="205"/>
      <c r="F26" s="205"/>
      <c r="G26" s="206"/>
      <c r="H26" s="203"/>
      <c r="I26" s="207"/>
      <c r="J26" s="203"/>
      <c r="K26" s="207"/>
    </row>
    <row r="27" spans="1:11" s="196" customFormat="1" ht="38.25">
      <c r="A27" s="197" t="s">
        <v>635</v>
      </c>
      <c r="B27" s="203" t="s">
        <v>774</v>
      </c>
      <c r="C27" s="203" t="s">
        <v>636</v>
      </c>
      <c r="D27" s="205"/>
      <c r="E27" s="205"/>
      <c r="F27" s="205"/>
      <c r="G27" s="206"/>
      <c r="H27" s="203"/>
      <c r="I27" s="207"/>
      <c r="J27" s="203"/>
      <c r="K27" s="207"/>
    </row>
    <row r="28" spans="1:11" s="196" customFormat="1" ht="12.75">
      <c r="A28" s="211"/>
      <c r="B28" s="212"/>
      <c r="C28" s="212"/>
      <c r="D28" s="205"/>
      <c r="E28" s="205"/>
      <c r="F28" s="205"/>
      <c r="G28" s="206"/>
      <c r="H28" s="203"/>
      <c r="I28" s="207"/>
      <c r="J28" s="208"/>
      <c r="K28" s="209"/>
    </row>
    <row r="29" spans="1:11" s="196" customFormat="1" ht="12.75">
      <c r="A29" s="213"/>
      <c r="B29" s="198"/>
      <c r="C29" s="198"/>
      <c r="D29" s="198"/>
      <c r="E29" s="198"/>
      <c r="F29" s="198"/>
      <c r="G29" s="198"/>
      <c r="H29" s="198"/>
      <c r="I29" s="198"/>
      <c r="J29" s="198"/>
      <c r="K29" s="198"/>
    </row>
    <row r="30" spans="1:11" s="196" customFormat="1" ht="12.75">
      <c r="A30" s="657" t="s">
        <v>612</v>
      </c>
      <c r="B30" s="657"/>
      <c r="C30" s="657"/>
      <c r="D30" s="657"/>
      <c r="E30" s="657"/>
      <c r="F30" s="198"/>
      <c r="G30" s="198"/>
      <c r="H30" s="198"/>
      <c r="I30" s="198"/>
      <c r="J30" s="198"/>
      <c r="K30" s="198"/>
    </row>
    <row r="31" spans="1:11" s="196" customFormat="1" ht="8.25" customHeight="1">
      <c r="A31" s="395"/>
      <c r="B31" s="395"/>
      <c r="C31" s="395"/>
      <c r="D31" s="395"/>
      <c r="E31" s="395"/>
      <c r="F31" s="198"/>
      <c r="G31" s="198"/>
      <c r="H31" s="198"/>
      <c r="I31" s="198"/>
      <c r="J31" s="198"/>
      <c r="K31" s="198"/>
    </row>
    <row r="32" spans="1:11" s="196" customFormat="1" ht="12.75">
      <c r="A32" s="180" t="s">
        <v>195</v>
      </c>
      <c r="B32" s="178"/>
      <c r="C32" s="179"/>
      <c r="D32" s="198"/>
      <c r="E32" s="198"/>
      <c r="F32" s="198"/>
      <c r="G32" s="198"/>
      <c r="H32" s="198"/>
      <c r="I32" s="181" t="s">
        <v>196</v>
      </c>
      <c r="J32" s="198"/>
      <c r="K32" s="198"/>
    </row>
    <row r="33" spans="1:11" s="196" customFormat="1" ht="12.75">
      <c r="A33" s="182" t="s">
        <v>197</v>
      </c>
      <c r="B33" s="178"/>
      <c r="C33" s="179"/>
      <c r="D33" s="198"/>
      <c r="E33" s="198"/>
      <c r="F33" s="198"/>
      <c r="G33" s="198"/>
      <c r="H33" s="198"/>
      <c r="I33" s="183" t="s">
        <v>198</v>
      </c>
      <c r="J33" s="198"/>
      <c r="K33" s="198"/>
    </row>
    <row r="34" spans="1:11" s="196" customFormat="1" ht="12.75">
      <c r="A34" s="182"/>
      <c r="B34" s="178"/>
      <c r="C34" s="179"/>
      <c r="D34" s="198"/>
      <c r="E34" s="198"/>
      <c r="F34" s="198"/>
      <c r="G34" s="198"/>
      <c r="H34" s="198"/>
      <c r="I34" s="183"/>
      <c r="J34" s="198"/>
      <c r="K34" s="198"/>
    </row>
    <row r="35" spans="1:11" s="196" customFormat="1" ht="12.75">
      <c r="A35" s="182"/>
      <c r="B35" s="178"/>
      <c r="C35" s="179"/>
      <c r="D35" s="198"/>
      <c r="E35" s="198"/>
      <c r="F35" s="198"/>
      <c r="G35" s="198"/>
      <c r="H35" s="198"/>
      <c r="I35" s="183"/>
      <c r="J35" s="198"/>
      <c r="K35" s="198"/>
    </row>
    <row r="36" spans="1:11" s="196" customFormat="1" ht="12.75">
      <c r="A36" s="182"/>
      <c r="B36" s="178"/>
      <c r="C36" s="179"/>
      <c r="D36" s="198"/>
      <c r="E36" s="198"/>
      <c r="F36" s="198"/>
      <c r="G36" s="198"/>
      <c r="H36" s="198"/>
      <c r="I36" s="183"/>
      <c r="J36" s="198"/>
      <c r="K36" s="198"/>
    </row>
    <row r="37" spans="1:11" s="196" customFormat="1" ht="12.75">
      <c r="A37" s="182"/>
      <c r="B37" s="178"/>
      <c r="C37" s="179"/>
      <c r="D37" s="198"/>
      <c r="E37" s="198"/>
      <c r="F37" s="198"/>
      <c r="G37" s="198"/>
      <c r="H37" s="198"/>
      <c r="I37" s="183"/>
      <c r="J37" s="198"/>
      <c r="K37" s="198"/>
    </row>
    <row r="38" spans="1:11" s="196" customFormat="1" ht="12.75">
      <c r="A38" s="182"/>
      <c r="B38" s="178"/>
      <c r="C38" s="179"/>
      <c r="D38" s="198"/>
      <c r="E38" s="198"/>
      <c r="F38" s="198"/>
      <c r="G38" s="198"/>
      <c r="H38" s="198"/>
      <c r="I38" s="183"/>
      <c r="J38" s="198"/>
      <c r="K38" s="198"/>
    </row>
    <row r="39" spans="1:11">
      <c r="A39" s="178"/>
      <c r="B39" s="178"/>
      <c r="C39" s="179"/>
      <c r="D39" s="466"/>
      <c r="E39" s="466"/>
      <c r="F39" s="466"/>
      <c r="G39" s="466"/>
      <c r="H39" s="466"/>
      <c r="I39" s="179"/>
      <c r="J39" s="466"/>
      <c r="K39" s="466"/>
    </row>
    <row r="40" spans="1:11">
      <c r="A40" s="178"/>
      <c r="B40" s="178"/>
      <c r="C40" s="179"/>
      <c r="D40" s="466"/>
      <c r="E40" s="466"/>
      <c r="F40" s="466"/>
      <c r="G40" s="466"/>
      <c r="H40" s="466"/>
      <c r="I40" s="179"/>
      <c r="J40" s="466"/>
      <c r="K40" s="466"/>
    </row>
    <row r="41" spans="1:11">
      <c r="A41" s="178"/>
      <c r="B41" s="178"/>
      <c r="C41" s="179"/>
      <c r="D41" s="466"/>
      <c r="E41" s="466"/>
      <c r="F41" s="466"/>
      <c r="G41" s="466"/>
      <c r="H41" s="466"/>
      <c r="I41" s="179"/>
      <c r="J41" s="466"/>
      <c r="K41" s="466"/>
    </row>
    <row r="42" spans="1:11">
      <c r="A42" s="178"/>
      <c r="B42" s="178"/>
      <c r="C42" s="179"/>
      <c r="D42" s="466"/>
      <c r="E42" s="466"/>
      <c r="F42" s="466"/>
      <c r="G42" s="466"/>
      <c r="H42" s="466"/>
      <c r="I42" s="179"/>
      <c r="J42" s="466"/>
      <c r="K42" s="466"/>
    </row>
    <row r="43" spans="1:11">
      <c r="A43" s="144"/>
      <c r="B43" s="469"/>
      <c r="C43" s="469"/>
      <c r="D43" s="469"/>
      <c r="E43" s="466"/>
      <c r="F43" s="466"/>
      <c r="G43" s="466"/>
      <c r="H43" s="466"/>
      <c r="I43" s="144"/>
      <c r="J43" s="469"/>
      <c r="K43" s="469"/>
    </row>
    <row r="44" spans="1:11">
      <c r="A44" s="110" t="s">
        <v>597</v>
      </c>
      <c r="B44" s="143"/>
      <c r="C44" s="144"/>
      <c r="D44" s="469"/>
      <c r="E44" s="466"/>
      <c r="F44" s="466"/>
      <c r="G44" s="466"/>
      <c r="H44" s="466"/>
      <c r="I44" s="367" t="s">
        <v>978</v>
      </c>
      <c r="J44" s="469"/>
      <c r="K44" s="469"/>
    </row>
    <row r="45" spans="1:11">
      <c r="A45" s="500" t="s">
        <v>968</v>
      </c>
      <c r="B45" s="143"/>
      <c r="C45" s="144"/>
      <c r="D45" s="469"/>
      <c r="E45" s="466"/>
      <c r="F45" s="466"/>
      <c r="G45" s="466"/>
      <c r="H45" s="466"/>
      <c r="I45" s="367" t="s">
        <v>979</v>
      </c>
      <c r="J45" s="469"/>
      <c r="K45" s="469"/>
    </row>
    <row r="46" spans="1:11">
      <c r="A46" s="143" t="s">
        <v>596</v>
      </c>
      <c r="B46" s="143"/>
      <c r="C46" s="144"/>
      <c r="D46" s="469"/>
      <c r="E46" s="466"/>
      <c r="F46" s="466"/>
      <c r="G46" s="466"/>
      <c r="H46" s="466"/>
      <c r="I46" s="368" t="s">
        <v>801</v>
      </c>
      <c r="J46" s="469"/>
      <c r="K46" s="469"/>
    </row>
    <row r="47" spans="1:11">
      <c r="A47" s="470"/>
      <c r="B47" s="469"/>
      <c r="C47" s="469"/>
      <c r="D47" s="469"/>
      <c r="E47" s="466"/>
      <c r="F47" s="466"/>
      <c r="G47" s="466"/>
      <c r="H47" s="466"/>
      <c r="I47" s="466"/>
      <c r="J47" s="466"/>
      <c r="K47" s="466"/>
    </row>
  </sheetData>
  <mergeCells count="27">
    <mergeCell ref="A1:K1"/>
    <mergeCell ref="A2:K2"/>
    <mergeCell ref="A3:K3"/>
    <mergeCell ref="A4:K4"/>
    <mergeCell ref="A8:B8"/>
    <mergeCell ref="G8:J8"/>
    <mergeCell ref="A6:B6"/>
    <mergeCell ref="G6:J6"/>
    <mergeCell ref="G7:J7"/>
    <mergeCell ref="A9:B9"/>
    <mergeCell ref="G9:J9"/>
    <mergeCell ref="A10:B10"/>
    <mergeCell ref="A11:B11"/>
    <mergeCell ref="G10:K10"/>
    <mergeCell ref="G11:K11"/>
    <mergeCell ref="G12:J12"/>
    <mergeCell ref="G13:J13"/>
    <mergeCell ref="F16:F17"/>
    <mergeCell ref="G16:G17"/>
    <mergeCell ref="H16:I16"/>
    <mergeCell ref="J16:K16"/>
    <mergeCell ref="A30:E30"/>
    <mergeCell ref="A16:A17"/>
    <mergeCell ref="B16:B17"/>
    <mergeCell ref="C16:C17"/>
    <mergeCell ref="D16:D17"/>
    <mergeCell ref="E16:E17"/>
  </mergeCells>
  <pageMargins left="0.7" right="0.64" top="0.4" bottom="0.56000000000000005" header="0.3" footer="0.3"/>
  <pageSetup paperSize="9" scale="77"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J66"/>
  <sheetViews>
    <sheetView view="pageBreakPreview" zoomScaleNormal="100" zoomScaleSheetLayoutView="100" workbookViewId="0">
      <selection activeCell="A5" sqref="A5:E5"/>
    </sheetView>
  </sheetViews>
  <sheetFormatPr defaultColWidth="9.140625" defaultRowHeight="14.25"/>
  <cols>
    <col min="1" max="1" width="8" style="479" customWidth="1"/>
    <col min="2" max="2" width="54" style="479" customWidth="1"/>
    <col min="3" max="3" width="14.140625" style="479" customWidth="1"/>
    <col min="4" max="4" width="27.5703125" style="480" customWidth="1"/>
    <col min="5" max="5" width="27.5703125" style="479" customWidth="1"/>
    <col min="6" max="6" width="20.28515625" style="472" customWidth="1"/>
    <col min="7" max="7" width="12" style="472" customWidth="1"/>
    <col min="8" max="8" width="9.140625" style="472" customWidth="1"/>
    <col min="9" max="9" width="16.85546875" style="472" bestFit="1" customWidth="1"/>
    <col min="10" max="10" width="16.5703125" style="472" customWidth="1"/>
    <col min="11" max="16384" width="9.140625" style="472"/>
  </cols>
  <sheetData>
    <row r="1" spans="1:5" ht="23.25" customHeight="1">
      <c r="A1" s="652" t="s">
        <v>743</v>
      </c>
      <c r="B1" s="652"/>
      <c r="C1" s="652"/>
      <c r="D1" s="652"/>
      <c r="E1" s="652"/>
    </row>
    <row r="2" spans="1:5" ht="64.5" customHeight="1">
      <c r="A2" s="653" t="s">
        <v>778</v>
      </c>
      <c r="B2" s="653"/>
      <c r="C2" s="653"/>
      <c r="D2" s="653"/>
      <c r="E2" s="653"/>
    </row>
    <row r="3" spans="1:5" ht="15" customHeight="1">
      <c r="A3" s="625" t="s">
        <v>606</v>
      </c>
      <c r="B3" s="625"/>
      <c r="C3" s="625"/>
      <c r="D3" s="625"/>
      <c r="E3" s="625"/>
    </row>
    <row r="4" spans="1:5">
      <c r="A4" s="625"/>
      <c r="B4" s="625"/>
      <c r="C4" s="625"/>
      <c r="D4" s="625"/>
      <c r="E4" s="625"/>
    </row>
    <row r="5" spans="1:5">
      <c r="A5" s="626" t="str">
        <f>BCThuNhap_06203!A5</f>
        <v>Năm 2022/ Year 2022</v>
      </c>
      <c r="B5" s="626"/>
      <c r="C5" s="626"/>
      <c r="D5" s="626"/>
      <c r="E5" s="626"/>
    </row>
    <row r="6" spans="1:5">
      <c r="A6" s="385"/>
      <c r="B6" s="385"/>
      <c r="C6" s="385"/>
      <c r="D6" s="385"/>
      <c r="E6" s="385"/>
    </row>
    <row r="7" spans="1:5" ht="15" customHeight="1">
      <c r="A7" s="647" t="s">
        <v>426</v>
      </c>
      <c r="B7" s="647"/>
      <c r="C7" s="630" t="s">
        <v>972</v>
      </c>
      <c r="D7" s="630"/>
      <c r="E7" s="630"/>
    </row>
    <row r="8" spans="1:5" ht="15" customHeight="1">
      <c r="A8" s="648" t="s">
        <v>425</v>
      </c>
      <c r="B8" s="648"/>
      <c r="C8" s="634" t="s">
        <v>973</v>
      </c>
      <c r="D8" s="634"/>
      <c r="E8" s="634"/>
    </row>
    <row r="9" spans="1:5" ht="15" customHeight="1">
      <c r="A9" s="647" t="s">
        <v>486</v>
      </c>
      <c r="B9" s="647"/>
      <c r="C9" s="630" t="s">
        <v>977</v>
      </c>
      <c r="D9" s="630"/>
      <c r="E9" s="630"/>
    </row>
    <row r="10" spans="1:5" ht="15" customHeight="1">
      <c r="A10" s="650" t="s">
        <v>580</v>
      </c>
      <c r="B10" s="650"/>
      <c r="C10" s="634" t="s">
        <v>975</v>
      </c>
      <c r="D10" s="634"/>
      <c r="E10" s="634"/>
    </row>
    <row r="11" spans="1:5" ht="15" customHeight="1">
      <c r="A11" s="647" t="s">
        <v>487</v>
      </c>
      <c r="B11" s="647"/>
      <c r="C11" s="630" t="s">
        <v>590</v>
      </c>
      <c r="D11" s="630"/>
      <c r="E11" s="630"/>
    </row>
    <row r="12" spans="1:5" ht="15" customHeight="1">
      <c r="A12" s="651" t="s">
        <v>488</v>
      </c>
      <c r="B12" s="651"/>
      <c r="C12" s="634" t="s">
        <v>591</v>
      </c>
      <c r="D12" s="634"/>
      <c r="E12" s="634"/>
    </row>
    <row r="13" spans="1:5" ht="15" customHeight="1">
      <c r="A13" s="649" t="s">
        <v>146</v>
      </c>
      <c r="B13" s="649"/>
      <c r="C13" s="630" t="str">
        <f>BCThuNhap_06203!B13</f>
        <v>Ngày 10 tháng 03 năm 2023</v>
      </c>
      <c r="D13" s="630"/>
      <c r="E13" s="630"/>
    </row>
    <row r="14" spans="1:5">
      <c r="A14" s="646" t="s">
        <v>147</v>
      </c>
      <c r="B14" s="646"/>
      <c r="C14" s="622">
        <f>BCThuNhap_06203!B14</f>
        <v>44995</v>
      </c>
      <c r="D14" s="622"/>
      <c r="E14" s="622"/>
    </row>
    <row r="15" spans="1:5">
      <c r="A15" s="315" t="s">
        <v>779</v>
      </c>
      <c r="B15" s="316" t="s">
        <v>780</v>
      </c>
      <c r="C15" s="383"/>
      <c r="D15" s="383"/>
      <c r="E15" s="383"/>
    </row>
    <row r="16" spans="1:5">
      <c r="A16" s="432" t="s">
        <v>116</v>
      </c>
      <c r="B16" s="473" t="s">
        <v>577</v>
      </c>
      <c r="C16" s="426"/>
      <c r="D16" s="474"/>
      <c r="E16" s="426"/>
    </row>
    <row r="17" spans="1:10" s="228" customFormat="1" ht="39" customHeight="1">
      <c r="A17" s="282" t="s">
        <v>337</v>
      </c>
      <c r="B17" s="282" t="s">
        <v>359</v>
      </c>
      <c r="C17" s="282" t="s">
        <v>360</v>
      </c>
      <c r="D17" s="317" t="s">
        <v>1061</v>
      </c>
      <c r="E17" s="317" t="s">
        <v>1062</v>
      </c>
      <c r="F17" s="72"/>
    </row>
    <row r="18" spans="1:10" s="228" customFormat="1" ht="30" customHeight="1">
      <c r="A18" s="195" t="s">
        <v>51</v>
      </c>
      <c r="B18" s="283" t="s">
        <v>361</v>
      </c>
      <c r="C18" s="284" t="s">
        <v>118</v>
      </c>
      <c r="D18" s="285"/>
      <c r="E18" s="285"/>
      <c r="F18" s="72">
        <v>50396938390</v>
      </c>
    </row>
    <row r="19" spans="1:10" s="228" customFormat="1" ht="76.5" customHeight="1">
      <c r="A19" s="396">
        <v>1</v>
      </c>
      <c r="B19" s="286" t="s">
        <v>754</v>
      </c>
      <c r="C19" s="287" t="s">
        <v>119</v>
      </c>
      <c r="D19" s="289">
        <f>+BCKetQuaHoatDong_06028!D25*12/Khac_06030!F18</f>
        <v>0</v>
      </c>
      <c r="E19" s="288"/>
      <c r="F19" s="74"/>
    </row>
    <row r="20" spans="1:10" s="228" customFormat="1" ht="63.75" customHeight="1">
      <c r="A20" s="396">
        <v>2</v>
      </c>
      <c r="B20" s="286" t="s">
        <v>755</v>
      </c>
      <c r="C20" s="287" t="s">
        <v>120</v>
      </c>
      <c r="D20" s="289">
        <f>+BCKetQuaHoatDong_06028!D26*365/3/Khac_06030!F18</f>
        <v>4.9490440220106124E-2</v>
      </c>
      <c r="E20" s="288"/>
      <c r="F20" s="74"/>
    </row>
    <row r="21" spans="1:10" s="228" customFormat="1" ht="75" customHeight="1">
      <c r="A21" s="396">
        <v>3</v>
      </c>
      <c r="B21" s="286" t="s">
        <v>756</v>
      </c>
      <c r="C21" s="287" t="s">
        <v>788</v>
      </c>
      <c r="D21" s="289">
        <f>+(BCKetQuaHoatDong_06028!D32+BCKetQuaHoatDong_06028!D33)*365/3/Khac_06030!F18</f>
        <v>3.9833768957646398E-2</v>
      </c>
      <c r="E21" s="288"/>
      <c r="F21" s="74"/>
    </row>
    <row r="22" spans="1:10" s="228" customFormat="1" ht="48" customHeight="1">
      <c r="A22" s="396">
        <v>4</v>
      </c>
      <c r="B22" s="286" t="s">
        <v>362</v>
      </c>
      <c r="C22" s="287" t="s">
        <v>121</v>
      </c>
      <c r="D22" s="289">
        <f>+BCKetQuaHoatDong_06028!D34*12/Khac_06030!F18</f>
        <v>0</v>
      </c>
      <c r="E22" s="288"/>
      <c r="F22" s="74"/>
    </row>
    <row r="23" spans="1:10" s="228" customFormat="1" ht="87" customHeight="1">
      <c r="A23" s="396">
        <v>5</v>
      </c>
      <c r="B23" s="286" t="s">
        <v>363</v>
      </c>
      <c r="C23" s="287" t="s">
        <v>122</v>
      </c>
      <c r="D23" s="289">
        <f>+BCKetQuaHoatDong_06028!D35*12/Khac_06030!F18</f>
        <v>0</v>
      </c>
      <c r="E23" s="288"/>
      <c r="F23" s="74"/>
    </row>
    <row r="24" spans="1:10" s="228" customFormat="1" ht="48" customHeight="1">
      <c r="A24" s="396">
        <v>6</v>
      </c>
      <c r="B24" s="286" t="s">
        <v>757</v>
      </c>
      <c r="C24" s="287" t="s">
        <v>123</v>
      </c>
      <c r="D24" s="289">
        <f>+(BCKetQuaHoatDong_06028!D24)*365/3/Khac_06030!F18</f>
        <v>0.10139504825582719</v>
      </c>
      <c r="E24" s="289"/>
      <c r="F24" s="74"/>
    </row>
    <row r="25" spans="1:10" s="229" customFormat="1" ht="83.25" customHeight="1">
      <c r="A25" s="262">
        <v>7</v>
      </c>
      <c r="B25" s="290" t="s">
        <v>758</v>
      </c>
      <c r="C25" s="291" t="s">
        <v>124</v>
      </c>
      <c r="D25" s="289">
        <f>0*12/F18</f>
        <v>0</v>
      </c>
      <c r="E25" s="289"/>
      <c r="F25" s="508"/>
      <c r="I25" s="324"/>
      <c r="J25" s="475"/>
    </row>
    <row r="26" spans="1:10" s="228" customFormat="1" ht="39" customHeight="1">
      <c r="A26" s="195" t="s">
        <v>61</v>
      </c>
      <c r="B26" s="292" t="s">
        <v>364</v>
      </c>
      <c r="C26" s="284" t="s">
        <v>125</v>
      </c>
      <c r="D26" s="261"/>
      <c r="E26" s="261"/>
    </row>
    <row r="27" spans="1:10" s="228" customFormat="1" ht="45.75" customHeight="1">
      <c r="A27" s="666">
        <v>1</v>
      </c>
      <c r="B27" s="286" t="s">
        <v>365</v>
      </c>
      <c r="C27" s="287" t="s">
        <v>126</v>
      </c>
      <c r="D27" s="189">
        <f>D28</f>
        <v>50435000000</v>
      </c>
      <c r="E27" s="189"/>
    </row>
    <row r="28" spans="1:10" s="228" customFormat="1" ht="45.75" customHeight="1">
      <c r="A28" s="666"/>
      <c r="B28" s="286" t="s">
        <v>366</v>
      </c>
      <c r="C28" s="287" t="s">
        <v>127</v>
      </c>
      <c r="D28" s="189">
        <f>D29*10000</f>
        <v>50435000000</v>
      </c>
      <c r="E28" s="189"/>
      <c r="F28" s="304"/>
    </row>
    <row r="29" spans="1:10" s="228" customFormat="1" ht="48" customHeight="1">
      <c r="A29" s="666"/>
      <c r="B29" s="286" t="s">
        <v>367</v>
      </c>
      <c r="C29" s="287" t="s">
        <v>128</v>
      </c>
      <c r="D29" s="488">
        <v>5043500</v>
      </c>
      <c r="E29" s="488"/>
    </row>
    <row r="30" spans="1:10" s="228" customFormat="1" ht="56.25" customHeight="1">
      <c r="A30" s="666">
        <v>2</v>
      </c>
      <c r="B30" s="286" t="s">
        <v>368</v>
      </c>
      <c r="C30" s="287" t="s">
        <v>129</v>
      </c>
      <c r="D30" s="188">
        <f>+D31*10000</f>
        <v>0</v>
      </c>
      <c r="E30" s="188"/>
    </row>
    <row r="31" spans="1:10" s="228" customFormat="1" ht="48" customHeight="1">
      <c r="A31" s="666"/>
      <c r="B31" s="286" t="s">
        <v>598</v>
      </c>
      <c r="C31" s="287" t="s">
        <v>789</v>
      </c>
      <c r="D31" s="476">
        <f>+D33+D35</f>
        <v>0</v>
      </c>
      <c r="E31" s="476"/>
    </row>
    <row r="32" spans="1:10" s="228" customFormat="1" ht="48" customHeight="1">
      <c r="A32" s="666"/>
      <c r="B32" s="286" t="s">
        <v>599</v>
      </c>
      <c r="C32" s="287" t="s">
        <v>790</v>
      </c>
      <c r="D32" s="188">
        <f>+D34+D36</f>
        <v>0</v>
      </c>
      <c r="E32" s="188"/>
    </row>
    <row r="33" spans="1:6" s="228" customFormat="1" ht="39" customHeight="1">
      <c r="A33" s="666"/>
      <c r="B33" s="286" t="s">
        <v>369</v>
      </c>
      <c r="C33" s="287" t="s">
        <v>130</v>
      </c>
      <c r="D33" s="476">
        <v>0</v>
      </c>
      <c r="E33" s="96"/>
    </row>
    <row r="34" spans="1:6" s="228" customFormat="1" ht="39" customHeight="1">
      <c r="A34" s="666"/>
      <c r="B34" s="286" t="s">
        <v>370</v>
      </c>
      <c r="C34" s="287" t="s">
        <v>791</v>
      </c>
      <c r="D34" s="189">
        <f>+D33*10000</f>
        <v>0</v>
      </c>
      <c r="E34" s="189"/>
    </row>
    <row r="35" spans="1:6" s="228" customFormat="1" ht="39" customHeight="1">
      <c r="A35" s="666"/>
      <c r="B35" s="286" t="s">
        <v>371</v>
      </c>
      <c r="C35" s="287" t="s">
        <v>792</v>
      </c>
      <c r="D35" s="476">
        <v>0</v>
      </c>
      <c r="E35" s="481"/>
    </row>
    <row r="36" spans="1:6" s="228" customFormat="1" ht="48" customHeight="1">
      <c r="A36" s="666"/>
      <c r="B36" s="286" t="s">
        <v>372</v>
      </c>
      <c r="C36" s="287" t="s">
        <v>793</v>
      </c>
      <c r="D36" s="188">
        <f>+D35*10000</f>
        <v>0</v>
      </c>
      <c r="E36" s="188"/>
    </row>
    <row r="37" spans="1:6" s="228" customFormat="1" ht="48" customHeight="1">
      <c r="A37" s="666">
        <v>3</v>
      </c>
      <c r="B37" s="286" t="s">
        <v>373</v>
      </c>
      <c r="C37" s="287" t="s">
        <v>131</v>
      </c>
      <c r="D37" s="188">
        <f>D38</f>
        <v>50435000000</v>
      </c>
      <c r="E37" s="188"/>
    </row>
    <row r="38" spans="1:6" s="228" customFormat="1" ht="48" customHeight="1">
      <c r="A38" s="666"/>
      <c r="B38" s="286" t="s">
        <v>374</v>
      </c>
      <c r="C38" s="287" t="s">
        <v>794</v>
      </c>
      <c r="D38" s="188">
        <f>+D39*10000</f>
        <v>50435000000</v>
      </c>
      <c r="E38" s="188"/>
    </row>
    <row r="39" spans="1:6" s="228" customFormat="1" ht="48" customHeight="1">
      <c r="A39" s="666"/>
      <c r="B39" s="286" t="s">
        <v>375</v>
      </c>
      <c r="C39" s="287" t="s">
        <v>795</v>
      </c>
      <c r="D39" s="188">
        <f>+D29+D31</f>
        <v>5043500</v>
      </c>
      <c r="E39" s="95"/>
      <c r="F39" s="230"/>
    </row>
    <row r="40" spans="1:6" s="228" customFormat="1" ht="63.75" customHeight="1">
      <c r="A40" s="396">
        <v>4</v>
      </c>
      <c r="B40" s="286" t="s">
        <v>376</v>
      </c>
      <c r="C40" s="287" t="s">
        <v>796</v>
      </c>
      <c r="D40" s="507"/>
      <c r="E40" s="293"/>
      <c r="F40" s="487"/>
    </row>
    <row r="41" spans="1:6" s="228" customFormat="1" ht="39" customHeight="1">
      <c r="A41" s="396">
        <v>5</v>
      </c>
      <c r="B41" s="286" t="s">
        <v>377</v>
      </c>
      <c r="C41" s="287" t="s">
        <v>797</v>
      </c>
      <c r="D41" s="97">
        <v>0.99399999999999999</v>
      </c>
      <c r="E41" s="97"/>
      <c r="F41" s="318"/>
    </row>
    <row r="42" spans="1:6" s="228" customFormat="1" ht="39" customHeight="1">
      <c r="A42" s="396">
        <v>6</v>
      </c>
      <c r="B42" s="286" t="s">
        <v>378</v>
      </c>
      <c r="C42" s="287" t="s">
        <v>798</v>
      </c>
      <c r="D42" s="97">
        <v>0</v>
      </c>
      <c r="E42" s="97"/>
      <c r="F42" s="320"/>
    </row>
    <row r="43" spans="1:6" s="228" customFormat="1" ht="39" customHeight="1">
      <c r="A43" s="396">
        <v>7</v>
      </c>
      <c r="B43" s="286" t="s">
        <v>380</v>
      </c>
      <c r="C43" s="287" t="s">
        <v>799</v>
      </c>
      <c r="D43" s="95">
        <f>BCTaiSan_06027!D69</f>
        <v>9992.4500000000007</v>
      </c>
      <c r="E43" s="323"/>
    </row>
    <row r="44" spans="1:6" s="228" customFormat="1" ht="39" customHeight="1">
      <c r="A44" s="396">
        <v>8</v>
      </c>
      <c r="B44" s="286" t="s">
        <v>379</v>
      </c>
      <c r="C44" s="287" t="s">
        <v>800</v>
      </c>
      <c r="D44" s="189">
        <v>139</v>
      </c>
      <c r="E44" s="189"/>
    </row>
    <row r="45" spans="1:6" s="228" customFormat="1" ht="12.75">
      <c r="A45" s="294"/>
      <c r="B45" s="294"/>
      <c r="C45" s="294"/>
      <c r="D45" s="295"/>
      <c r="E45" s="296"/>
    </row>
    <row r="46" spans="1:6" s="228" customFormat="1" ht="12.75">
      <c r="A46" s="297" t="s">
        <v>578</v>
      </c>
      <c r="B46" s="75"/>
      <c r="C46" s="75"/>
      <c r="D46" s="298"/>
      <c r="E46" s="299"/>
    </row>
    <row r="47" spans="1:6" s="228" customFormat="1" ht="63" customHeight="1">
      <c r="A47" s="76"/>
      <c r="B47" s="651" t="s">
        <v>600</v>
      </c>
      <c r="C47" s="651"/>
      <c r="D47" s="651"/>
      <c r="E47" s="651"/>
    </row>
    <row r="48" spans="1:6" s="228" customFormat="1" ht="6.75" customHeight="1">
      <c r="A48" s="294"/>
      <c r="B48" s="294"/>
      <c r="C48" s="294"/>
      <c r="D48" s="300"/>
      <c r="E48" s="294"/>
    </row>
    <row r="49" spans="1:5" s="228" customFormat="1" ht="12.75">
      <c r="A49" s="180" t="s">
        <v>195</v>
      </c>
      <c r="B49" s="178"/>
      <c r="C49" s="179"/>
      <c r="D49" s="77" t="s">
        <v>196</v>
      </c>
      <c r="E49" s="294"/>
    </row>
    <row r="50" spans="1:5" s="228" customFormat="1" ht="12.75">
      <c r="A50" s="182" t="s">
        <v>197</v>
      </c>
      <c r="B50" s="178"/>
      <c r="C50" s="179"/>
      <c r="D50" s="78" t="s">
        <v>198</v>
      </c>
      <c r="E50" s="294"/>
    </row>
    <row r="51" spans="1:5" s="228" customFormat="1" ht="12.75">
      <c r="A51" s="182"/>
      <c r="B51" s="178"/>
      <c r="C51" s="179"/>
      <c r="D51" s="78"/>
      <c r="E51" s="294"/>
    </row>
    <row r="52" spans="1:5" s="228" customFormat="1" ht="12.75">
      <c r="A52" s="182"/>
      <c r="B52" s="178"/>
      <c r="C52" s="179"/>
      <c r="D52" s="78"/>
      <c r="E52" s="294"/>
    </row>
    <row r="53" spans="1:5" s="228" customFormat="1" ht="12.75">
      <c r="A53" s="182"/>
      <c r="B53" s="178"/>
      <c r="C53" s="179"/>
      <c r="D53" s="78"/>
      <c r="E53" s="294"/>
    </row>
    <row r="54" spans="1:5" s="228" customFormat="1" ht="12.75">
      <c r="A54" s="182"/>
      <c r="B54" s="178"/>
      <c r="C54" s="179"/>
      <c r="D54" s="78"/>
      <c r="E54" s="294"/>
    </row>
    <row r="55" spans="1:5" s="228" customFormat="1" ht="12.75">
      <c r="A55" s="182"/>
      <c r="B55" s="178"/>
      <c r="C55" s="179"/>
      <c r="D55" s="78"/>
      <c r="E55" s="294"/>
    </row>
    <row r="56" spans="1:5" s="228" customFormat="1" ht="12.75">
      <c r="A56" s="182"/>
      <c r="B56" s="178"/>
      <c r="C56" s="179"/>
      <c r="D56" s="78"/>
      <c r="E56" s="294"/>
    </row>
    <row r="57" spans="1:5" s="228" customFormat="1" ht="12.75">
      <c r="A57" s="178"/>
      <c r="B57" s="178"/>
      <c r="C57" s="179"/>
      <c r="D57" s="79"/>
      <c r="E57" s="294"/>
    </row>
    <row r="58" spans="1:5" s="228" customFormat="1" ht="12.75">
      <c r="A58" s="178"/>
      <c r="B58" s="178"/>
      <c r="C58" s="179"/>
      <c r="D58" s="79"/>
      <c r="E58" s="294"/>
    </row>
    <row r="59" spans="1:5" s="228" customFormat="1" ht="12.75">
      <c r="A59" s="178"/>
      <c r="B59" s="178"/>
      <c r="C59" s="179"/>
      <c r="D59" s="79"/>
      <c r="E59" s="294"/>
    </row>
    <row r="60" spans="1:5" s="228" customFormat="1" ht="12.75">
      <c r="A60" s="178"/>
      <c r="B60" s="178"/>
      <c r="C60" s="179"/>
      <c r="D60" s="79"/>
      <c r="E60" s="294"/>
    </row>
    <row r="61" spans="1:5" s="228" customFormat="1" ht="12.75">
      <c r="A61" s="143"/>
      <c r="B61" s="143"/>
      <c r="C61" s="179"/>
      <c r="D61" s="502"/>
      <c r="E61" s="144"/>
    </row>
    <row r="62" spans="1:5" s="228" customFormat="1" ht="12.75">
      <c r="A62" s="110" t="s">
        <v>597</v>
      </c>
      <c r="B62" s="143"/>
      <c r="C62" s="144"/>
      <c r="D62" s="367" t="s">
        <v>978</v>
      </c>
      <c r="E62" s="268"/>
    </row>
    <row r="63" spans="1:5" s="228" customFormat="1" ht="12.75">
      <c r="A63" s="500" t="s">
        <v>968</v>
      </c>
      <c r="B63" s="143"/>
      <c r="C63" s="144"/>
      <c r="D63" s="367" t="s">
        <v>979</v>
      </c>
      <c r="E63" s="268"/>
    </row>
    <row r="64" spans="1:5" s="228" customFormat="1" ht="12.75">
      <c r="A64" s="143" t="s">
        <v>596</v>
      </c>
      <c r="B64" s="143"/>
      <c r="C64" s="144"/>
      <c r="D64" s="368" t="s">
        <v>801</v>
      </c>
      <c r="E64" s="268"/>
    </row>
    <row r="65" spans="1:5">
      <c r="A65" s="477"/>
      <c r="B65" s="477"/>
      <c r="C65" s="477"/>
      <c r="D65" s="478"/>
      <c r="E65" s="477"/>
    </row>
    <row r="66" spans="1:5">
      <c r="A66" s="477"/>
      <c r="B66" s="477"/>
      <c r="C66" s="477"/>
      <c r="D66" s="478"/>
      <c r="E66" s="477"/>
    </row>
  </sheetData>
  <mergeCells count="24">
    <mergeCell ref="A12:B12"/>
    <mergeCell ref="C12:E12"/>
    <mergeCell ref="A1:E1"/>
    <mergeCell ref="A2:E2"/>
    <mergeCell ref="A3:E4"/>
    <mergeCell ref="A5:E5"/>
    <mergeCell ref="A9:B9"/>
    <mergeCell ref="C9:E9"/>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s>
  <pageMargins left="0.7" right="0.7" top="0.3" bottom="0.3" header="0.3" footer="0.3"/>
  <pageSetup scale="6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K71"/>
  <sheetViews>
    <sheetView workbookViewId="0">
      <selection activeCell="A17" sqref="A17"/>
    </sheetView>
  </sheetViews>
  <sheetFormatPr defaultColWidth="9.140625" defaultRowHeight="12.75"/>
  <cols>
    <col min="1" max="1" width="16" style="5" customWidth="1"/>
    <col min="2" max="2" width="14.85546875" style="5" customWidth="1"/>
    <col min="3" max="3" width="17.7109375" style="5" customWidth="1"/>
    <col min="4" max="4" width="15.42578125" style="5" customWidth="1"/>
    <col min="5" max="5" width="16" style="5" customWidth="1"/>
    <col min="6" max="6" width="13.7109375" style="5" customWidth="1"/>
    <col min="7" max="7" width="28" style="5" bestFit="1" customWidth="1"/>
    <col min="8" max="8" width="15.140625" style="5" bestFit="1" customWidth="1"/>
    <col min="9" max="9" width="20.5703125" style="5" customWidth="1"/>
    <col min="10" max="10" width="18.28515625" style="5" customWidth="1"/>
    <col min="11" max="11" width="17.7109375" style="5" customWidth="1"/>
    <col min="12" max="16384" width="9.140625" style="3"/>
  </cols>
  <sheetData>
    <row r="1" spans="1:11">
      <c r="A1" s="6"/>
      <c r="B1" s="7"/>
      <c r="D1" s="6"/>
      <c r="E1" s="8"/>
    </row>
    <row r="2" spans="1:11" ht="16.5">
      <c r="A2" s="11"/>
      <c r="B2" s="11"/>
      <c r="C2" s="11"/>
      <c r="D2" s="11"/>
      <c r="E2" s="18" t="s">
        <v>517</v>
      </c>
      <c r="F2" s="11"/>
      <c r="G2" s="11"/>
      <c r="H2" s="11"/>
      <c r="I2" s="6"/>
      <c r="J2" s="6"/>
      <c r="K2" s="6"/>
    </row>
    <row r="3" spans="1:11" ht="13.5">
      <c r="A3" s="11"/>
      <c r="B3" s="11"/>
      <c r="C3" s="11"/>
      <c r="D3" s="11"/>
      <c r="E3" s="19" t="s">
        <v>518</v>
      </c>
      <c r="F3" s="19" t="s">
        <v>504</v>
      </c>
      <c r="G3" s="12" t="s">
        <v>519</v>
      </c>
      <c r="H3" s="12" t="s">
        <v>520</v>
      </c>
      <c r="I3" s="8"/>
      <c r="J3" s="9"/>
      <c r="K3" s="9"/>
    </row>
    <row r="4" spans="1:11" ht="13.5">
      <c r="A4" s="12" t="s">
        <v>521</v>
      </c>
      <c r="B4" s="11"/>
      <c r="C4" s="11"/>
      <c r="D4" s="11"/>
      <c r="E4" s="19" t="s">
        <v>545</v>
      </c>
      <c r="F4" s="11"/>
      <c r="G4" s="12" t="s">
        <v>522</v>
      </c>
      <c r="H4" s="12" t="s">
        <v>523</v>
      </c>
      <c r="I4" s="8"/>
      <c r="J4" s="9"/>
      <c r="K4" s="9"/>
    </row>
    <row r="5" spans="1:11" ht="13.5">
      <c r="A5" s="11"/>
      <c r="B5" s="11"/>
      <c r="C5" s="11"/>
      <c r="D5" s="11"/>
      <c r="E5" s="11"/>
      <c r="F5" s="11"/>
      <c r="G5" s="12" t="s">
        <v>546</v>
      </c>
      <c r="H5" s="11"/>
      <c r="I5" s="8"/>
      <c r="J5" s="9"/>
      <c r="K5" s="9"/>
    </row>
    <row r="6" spans="1:11" ht="13.5">
      <c r="A6" s="11"/>
      <c r="B6" s="11"/>
      <c r="C6" s="11"/>
      <c r="D6" s="11"/>
      <c r="E6" s="19" t="s">
        <v>524</v>
      </c>
      <c r="F6" s="11"/>
      <c r="G6" s="12" t="s">
        <v>525</v>
      </c>
      <c r="H6" s="11"/>
      <c r="I6" s="8"/>
      <c r="J6" s="9"/>
      <c r="K6" s="9"/>
    </row>
    <row r="7" spans="1:11" ht="13.5">
      <c r="A7" s="12" t="s">
        <v>526</v>
      </c>
      <c r="B7" s="12" t="s">
        <v>547</v>
      </c>
      <c r="C7" s="11"/>
      <c r="D7" s="12" t="s">
        <v>527</v>
      </c>
      <c r="E7" s="19" t="s">
        <v>505</v>
      </c>
      <c r="F7" s="11"/>
      <c r="G7" s="12" t="s">
        <v>528</v>
      </c>
      <c r="H7" s="12" t="s">
        <v>529</v>
      </c>
      <c r="I7" s="8"/>
      <c r="J7" s="9"/>
      <c r="K7" s="9"/>
    </row>
    <row r="8" spans="1:11" ht="13.5">
      <c r="A8" s="11"/>
      <c r="B8" s="12" t="s">
        <v>530</v>
      </c>
      <c r="C8" s="12" t="s">
        <v>531</v>
      </c>
      <c r="D8" s="12" t="s">
        <v>532</v>
      </c>
      <c r="E8" s="11"/>
      <c r="F8" s="11"/>
      <c r="G8" s="12" t="s">
        <v>533</v>
      </c>
      <c r="H8" s="12" t="s">
        <v>534</v>
      </c>
      <c r="I8" s="8"/>
      <c r="J8" s="9"/>
      <c r="K8" s="9"/>
    </row>
    <row r="9" spans="1:11" ht="13.5">
      <c r="A9" s="13">
        <v>101100</v>
      </c>
      <c r="B9" s="12"/>
      <c r="C9" s="12" t="s">
        <v>506</v>
      </c>
      <c r="D9" s="11"/>
      <c r="E9" s="19" t="s">
        <v>201</v>
      </c>
      <c r="F9" s="19" t="s">
        <v>506</v>
      </c>
      <c r="G9" s="14">
        <v>27189959504</v>
      </c>
      <c r="H9" s="14">
        <v>27189959504</v>
      </c>
      <c r="I9" s="8"/>
      <c r="J9" s="9"/>
      <c r="K9" s="9"/>
    </row>
    <row r="10" spans="1:11" ht="13.5">
      <c r="A10" s="13">
        <v>110100</v>
      </c>
      <c r="B10" s="12"/>
      <c r="C10" s="12" t="s">
        <v>506</v>
      </c>
      <c r="D10" s="12" t="s">
        <v>548</v>
      </c>
      <c r="E10" s="19" t="s">
        <v>204</v>
      </c>
      <c r="F10" s="19" t="s">
        <v>506</v>
      </c>
      <c r="G10" s="14">
        <v>5000000000</v>
      </c>
      <c r="H10" s="14">
        <v>5000000000</v>
      </c>
      <c r="I10" s="8"/>
      <c r="J10" s="9"/>
      <c r="K10" s="9"/>
    </row>
    <row r="11" spans="1:11" ht="13.5">
      <c r="A11" s="13">
        <v>110100</v>
      </c>
      <c r="B11" s="12"/>
      <c r="C11" s="12" t="s">
        <v>506</v>
      </c>
      <c r="D11" s="12" t="s">
        <v>549</v>
      </c>
      <c r="E11" s="19" t="s">
        <v>204</v>
      </c>
      <c r="F11" s="19" t="s">
        <v>506</v>
      </c>
      <c r="G11" s="14">
        <v>7000000000</v>
      </c>
      <c r="H11" s="14">
        <v>7000000000</v>
      </c>
      <c r="I11" s="8"/>
      <c r="J11" s="9"/>
      <c r="K11" s="9"/>
    </row>
    <row r="12" spans="1:11" ht="13.5">
      <c r="A12" s="13">
        <v>110100</v>
      </c>
      <c r="B12" s="12"/>
      <c r="C12" s="12" t="s">
        <v>506</v>
      </c>
      <c r="D12" s="12" t="s">
        <v>550</v>
      </c>
      <c r="E12" s="19" t="s">
        <v>204</v>
      </c>
      <c r="F12" s="19" t="s">
        <v>506</v>
      </c>
      <c r="G12" s="14">
        <v>4000000000</v>
      </c>
      <c r="H12" s="14">
        <v>4000000000</v>
      </c>
      <c r="I12" s="8"/>
      <c r="J12" s="9"/>
      <c r="K12" s="9"/>
    </row>
    <row r="13" spans="1:11" ht="13.5">
      <c r="A13" s="13">
        <v>110100</v>
      </c>
      <c r="B13" s="12"/>
      <c r="C13" s="12" t="s">
        <v>506</v>
      </c>
      <c r="D13" s="12" t="s">
        <v>551</v>
      </c>
      <c r="E13" s="19" t="s">
        <v>204</v>
      </c>
      <c r="F13" s="19" t="s">
        <v>506</v>
      </c>
      <c r="G13" s="14">
        <v>13000000000</v>
      </c>
      <c r="H13" s="14">
        <v>13000000000</v>
      </c>
      <c r="I13" s="8"/>
      <c r="J13" s="9"/>
      <c r="K13" s="9"/>
    </row>
    <row r="14" spans="1:11" ht="13.5">
      <c r="A14" s="13">
        <v>132100</v>
      </c>
      <c r="B14" s="13">
        <v>7</v>
      </c>
      <c r="C14" s="12" t="s">
        <v>506</v>
      </c>
      <c r="D14" s="11"/>
      <c r="E14" s="19" t="s">
        <v>206</v>
      </c>
      <c r="F14" s="19" t="s">
        <v>506</v>
      </c>
      <c r="G14" s="14">
        <v>112800000</v>
      </c>
      <c r="H14" s="14">
        <v>112800000</v>
      </c>
      <c r="I14" s="8"/>
      <c r="J14" s="9"/>
      <c r="K14" s="9"/>
    </row>
    <row r="15" spans="1:11" ht="13.5">
      <c r="A15" s="13">
        <v>132150</v>
      </c>
      <c r="B15" s="13">
        <v>7</v>
      </c>
      <c r="C15" s="12" t="s">
        <v>506</v>
      </c>
      <c r="D15" s="11"/>
      <c r="E15" s="19" t="s">
        <v>207</v>
      </c>
      <c r="F15" s="19" t="s">
        <v>506</v>
      </c>
      <c r="G15" s="14">
        <v>3088160800</v>
      </c>
      <c r="H15" s="14">
        <v>3088160800</v>
      </c>
      <c r="I15" s="8"/>
      <c r="J15" s="9"/>
      <c r="K15" s="9"/>
    </row>
    <row r="16" spans="1:11" ht="13.5">
      <c r="A16" s="13">
        <v>140130</v>
      </c>
      <c r="B16" s="13">
        <v>7</v>
      </c>
      <c r="C16" s="12" t="s">
        <v>506</v>
      </c>
      <c r="D16" s="11"/>
      <c r="E16" s="19" t="s">
        <v>552</v>
      </c>
      <c r="F16" s="19" t="s">
        <v>506</v>
      </c>
      <c r="G16" s="14">
        <v>6452337403</v>
      </c>
      <c r="H16" s="14">
        <v>6452337403</v>
      </c>
      <c r="J16" s="10"/>
      <c r="K16" s="10"/>
    </row>
    <row r="17" spans="1:11" ht="13.5">
      <c r="A17" s="11"/>
      <c r="B17" s="11"/>
      <c r="C17" s="11"/>
      <c r="D17" s="11"/>
      <c r="E17" s="19" t="s">
        <v>553</v>
      </c>
      <c r="F17" s="11"/>
      <c r="G17" s="11"/>
      <c r="H17" s="11"/>
      <c r="I17" s="8"/>
      <c r="J17" s="9"/>
      <c r="K17" s="9"/>
    </row>
    <row r="18" spans="1:11" ht="13.5">
      <c r="A18" s="13">
        <v>152190</v>
      </c>
      <c r="B18" s="12" t="s">
        <v>535</v>
      </c>
      <c r="C18" s="12" t="s">
        <v>506</v>
      </c>
      <c r="D18" s="11"/>
      <c r="E18" s="19" t="s">
        <v>208</v>
      </c>
      <c r="F18" s="19" t="s">
        <v>506</v>
      </c>
      <c r="G18" s="14">
        <v>103038889</v>
      </c>
      <c r="H18" s="14">
        <v>103038889</v>
      </c>
      <c r="I18" s="8"/>
      <c r="J18" s="9"/>
      <c r="K18" s="9"/>
    </row>
    <row r="19" spans="1:11" s="4" customFormat="1" ht="13.5">
      <c r="A19" s="13">
        <v>161100</v>
      </c>
      <c r="B19" s="12" t="s">
        <v>535</v>
      </c>
      <c r="C19" s="12" t="s">
        <v>506</v>
      </c>
      <c r="D19" s="11"/>
      <c r="E19" s="19" t="s">
        <v>209</v>
      </c>
      <c r="F19" s="19" t="s">
        <v>506</v>
      </c>
      <c r="G19" s="15">
        <v>-1452309804</v>
      </c>
      <c r="H19" s="15">
        <v>-1452309804</v>
      </c>
      <c r="I19" s="8"/>
      <c r="J19" s="9"/>
      <c r="K19" s="9"/>
    </row>
    <row r="20" spans="1:11" ht="13.5">
      <c r="A20" s="13">
        <v>161120</v>
      </c>
      <c r="B20" s="12" t="s">
        <v>535</v>
      </c>
      <c r="C20" s="12" t="s">
        <v>506</v>
      </c>
      <c r="D20" s="11"/>
      <c r="E20" s="19" t="s">
        <v>554</v>
      </c>
      <c r="F20" s="19" t="s">
        <v>506</v>
      </c>
      <c r="G20" s="14">
        <v>349680000</v>
      </c>
      <c r="H20" s="14">
        <v>349680000</v>
      </c>
      <c r="I20" s="8"/>
      <c r="J20" s="9"/>
      <c r="K20" s="9"/>
    </row>
    <row r="21" spans="1:11" ht="13.5">
      <c r="A21" s="13">
        <v>212150</v>
      </c>
      <c r="B21" s="13">
        <v>7</v>
      </c>
      <c r="C21" s="12" t="s">
        <v>506</v>
      </c>
      <c r="D21" s="11"/>
      <c r="E21" s="19" t="s">
        <v>211</v>
      </c>
      <c r="F21" s="19" t="s">
        <v>506</v>
      </c>
      <c r="G21" s="15">
        <v>-1492792250</v>
      </c>
      <c r="H21" s="15">
        <v>-1492792250</v>
      </c>
      <c r="I21" s="8"/>
      <c r="J21" s="9"/>
      <c r="K21" s="9"/>
    </row>
    <row r="22" spans="1:11" ht="13.5">
      <c r="A22" s="13">
        <v>212222</v>
      </c>
      <c r="B22" s="12" t="s">
        <v>535</v>
      </c>
      <c r="C22" s="12" t="s">
        <v>506</v>
      </c>
      <c r="D22" s="11"/>
      <c r="E22" s="19" t="s">
        <v>213</v>
      </c>
      <c r="F22" s="19" t="s">
        <v>506</v>
      </c>
      <c r="G22" s="15">
        <v>-6000000</v>
      </c>
      <c r="H22" s="15">
        <v>-6000000</v>
      </c>
      <c r="J22" s="10"/>
      <c r="K22" s="10"/>
    </row>
    <row r="23" spans="1:11" ht="13.5">
      <c r="A23" s="13">
        <v>213103</v>
      </c>
      <c r="B23" s="12" t="s">
        <v>535</v>
      </c>
      <c r="C23" s="12" t="s">
        <v>506</v>
      </c>
      <c r="D23" s="11"/>
      <c r="E23" s="19" t="s">
        <v>215</v>
      </c>
      <c r="F23" s="19" t="s">
        <v>506</v>
      </c>
      <c r="G23" s="15">
        <v>-11180000</v>
      </c>
      <c r="H23" s="15">
        <v>-11180000</v>
      </c>
      <c r="J23" s="10"/>
      <c r="K23" s="10"/>
    </row>
    <row r="24" spans="1:11" ht="13.5">
      <c r="A24" s="13">
        <v>213105</v>
      </c>
      <c r="B24" s="12" t="s">
        <v>535</v>
      </c>
      <c r="C24" s="12" t="s">
        <v>506</v>
      </c>
      <c r="D24" s="11"/>
      <c r="E24" s="19" t="s">
        <v>216</v>
      </c>
      <c r="F24" s="19" t="s">
        <v>506</v>
      </c>
      <c r="G24" s="15">
        <v>-91616438</v>
      </c>
      <c r="H24" s="15">
        <v>-91616438</v>
      </c>
      <c r="I24" s="8"/>
      <c r="J24" s="9"/>
      <c r="K24" s="9"/>
    </row>
    <row r="25" spans="1:11" s="4" customFormat="1" ht="13.5">
      <c r="A25" s="13">
        <v>213107</v>
      </c>
      <c r="B25" s="12" t="s">
        <v>535</v>
      </c>
      <c r="C25" s="12" t="s">
        <v>506</v>
      </c>
      <c r="D25" s="11"/>
      <c r="E25" s="19" t="s">
        <v>217</v>
      </c>
      <c r="F25" s="19" t="s">
        <v>506</v>
      </c>
      <c r="G25" s="15">
        <v>-10750000</v>
      </c>
      <c r="H25" s="15">
        <v>-10750000</v>
      </c>
      <c r="I25" s="8"/>
      <c r="J25" s="9"/>
      <c r="K25" s="9"/>
    </row>
    <row r="26" spans="1:11" ht="13.5">
      <c r="A26" s="13">
        <v>213108</v>
      </c>
      <c r="B26" s="12" t="s">
        <v>535</v>
      </c>
      <c r="C26" s="12" t="s">
        <v>506</v>
      </c>
      <c r="D26" s="11"/>
      <c r="E26" s="19" t="s">
        <v>218</v>
      </c>
      <c r="F26" s="19" t="s">
        <v>506</v>
      </c>
      <c r="G26" s="15">
        <v>-5400000</v>
      </c>
      <c r="H26" s="15">
        <v>-5400000</v>
      </c>
      <c r="J26" s="10"/>
      <c r="K26" s="10"/>
    </row>
    <row r="27" spans="1:11" ht="13.5">
      <c r="A27" s="13">
        <v>213110</v>
      </c>
      <c r="B27" s="12" t="s">
        <v>535</v>
      </c>
      <c r="C27" s="12" t="s">
        <v>506</v>
      </c>
      <c r="D27" s="11"/>
      <c r="E27" s="19" t="s">
        <v>219</v>
      </c>
      <c r="F27" s="19" t="s">
        <v>506</v>
      </c>
      <c r="G27" s="15">
        <v>-19565000</v>
      </c>
      <c r="H27" s="15">
        <v>-19565000</v>
      </c>
      <c r="I27" s="8"/>
      <c r="J27" s="9"/>
      <c r="K27" s="9"/>
    </row>
    <row r="28" spans="1:11" ht="13.5">
      <c r="A28" s="13">
        <v>213128</v>
      </c>
      <c r="B28" s="12" t="s">
        <v>535</v>
      </c>
      <c r="C28" s="12" t="s">
        <v>506</v>
      </c>
      <c r="D28" s="11"/>
      <c r="E28" s="19" t="s">
        <v>221</v>
      </c>
      <c r="F28" s="19" t="s">
        <v>506</v>
      </c>
      <c r="G28" s="15">
        <v>-9600000</v>
      </c>
      <c r="H28" s="15">
        <v>-9600000</v>
      </c>
      <c r="I28" s="8"/>
      <c r="J28" s="9"/>
      <c r="K28" s="9"/>
    </row>
    <row r="29" spans="1:11" ht="13.5">
      <c r="A29" s="13">
        <v>213129</v>
      </c>
      <c r="B29" s="12" t="s">
        <v>535</v>
      </c>
      <c r="C29" s="12" t="s">
        <v>506</v>
      </c>
      <c r="D29" s="11"/>
      <c r="E29" s="19" t="s">
        <v>222</v>
      </c>
      <c r="F29" s="19" t="s">
        <v>506</v>
      </c>
      <c r="G29" s="15">
        <v>-11000000</v>
      </c>
      <c r="H29" s="15">
        <v>-11000000</v>
      </c>
      <c r="J29" s="10"/>
      <c r="K29" s="10"/>
    </row>
    <row r="30" spans="1:11" ht="13.5">
      <c r="A30" s="13">
        <v>213154</v>
      </c>
      <c r="B30" s="12" t="s">
        <v>535</v>
      </c>
      <c r="C30" s="12" t="s">
        <v>506</v>
      </c>
      <c r="D30" s="11"/>
      <c r="E30" s="19" t="s">
        <v>223</v>
      </c>
      <c r="F30" s="19" t="s">
        <v>506</v>
      </c>
      <c r="G30" s="15">
        <v>-8328773</v>
      </c>
      <c r="H30" s="15">
        <v>-8328773</v>
      </c>
      <c r="I30" s="8"/>
      <c r="J30" s="9"/>
      <c r="K30" s="9"/>
    </row>
    <row r="31" spans="1:11" ht="13.5">
      <c r="A31" s="13">
        <v>213500</v>
      </c>
      <c r="B31" s="12" t="s">
        <v>535</v>
      </c>
      <c r="C31" s="12" t="s">
        <v>506</v>
      </c>
      <c r="D31" s="11"/>
      <c r="E31" s="19" t="s">
        <v>555</v>
      </c>
      <c r="F31" s="19" t="s">
        <v>506</v>
      </c>
      <c r="G31" s="15">
        <v>-47698050</v>
      </c>
      <c r="H31" s="15">
        <v>-47698050</v>
      </c>
      <c r="I31" s="8"/>
      <c r="J31" s="9"/>
      <c r="K31" s="9"/>
    </row>
    <row r="32" spans="1:11" ht="13.5">
      <c r="A32" s="11"/>
      <c r="B32" s="11"/>
      <c r="C32" s="11"/>
      <c r="D32" s="11"/>
      <c r="E32" s="19" t="s">
        <v>536</v>
      </c>
      <c r="F32" s="11"/>
      <c r="G32" s="11"/>
      <c r="H32" s="11"/>
      <c r="J32" s="10"/>
      <c r="K32" s="10"/>
    </row>
    <row r="33" spans="1:11" ht="13.5">
      <c r="A33" s="13">
        <v>301000</v>
      </c>
      <c r="B33" s="12" t="s">
        <v>535</v>
      </c>
      <c r="C33" s="12" t="s">
        <v>506</v>
      </c>
      <c r="D33" s="11"/>
      <c r="E33" s="19" t="s">
        <v>226</v>
      </c>
      <c r="F33" s="19" t="s">
        <v>506</v>
      </c>
      <c r="G33" s="15">
        <v>-60597958652</v>
      </c>
      <c r="H33" s="15">
        <v>-60597958652</v>
      </c>
      <c r="I33" s="8"/>
      <c r="J33" s="9"/>
      <c r="K33" s="9"/>
    </row>
    <row r="34" spans="1:11" ht="13.5">
      <c r="A34" s="13">
        <v>302000</v>
      </c>
      <c r="B34" s="12" t="s">
        <v>535</v>
      </c>
      <c r="C34" s="12" t="s">
        <v>506</v>
      </c>
      <c r="D34" s="11"/>
      <c r="E34" s="19" t="s">
        <v>227</v>
      </c>
      <c r="F34" s="19" t="s">
        <v>506</v>
      </c>
      <c r="G34" s="14">
        <v>1056863400</v>
      </c>
      <c r="H34" s="14">
        <v>1056863400</v>
      </c>
      <c r="I34" s="8"/>
      <c r="J34" s="9"/>
      <c r="K34" s="9"/>
    </row>
    <row r="35" spans="1:11" ht="13.5">
      <c r="A35" s="13">
        <v>303102</v>
      </c>
      <c r="B35" s="12" t="s">
        <v>535</v>
      </c>
      <c r="C35" s="12" t="s">
        <v>506</v>
      </c>
      <c r="D35" s="11"/>
      <c r="E35" s="19" t="s">
        <v>228</v>
      </c>
      <c r="F35" s="19" t="s">
        <v>506</v>
      </c>
      <c r="G35" s="15">
        <v>-191086976</v>
      </c>
      <c r="H35" s="15">
        <v>-191086976</v>
      </c>
      <c r="J35" s="10"/>
      <c r="K35" s="10"/>
    </row>
    <row r="36" spans="1:11" ht="13.5">
      <c r="A36" s="13">
        <v>390000</v>
      </c>
      <c r="B36" s="12" t="s">
        <v>535</v>
      </c>
      <c r="C36" s="12" t="s">
        <v>506</v>
      </c>
      <c r="D36" s="11"/>
      <c r="E36" s="19" t="s">
        <v>229</v>
      </c>
      <c r="F36" s="19" t="s">
        <v>506</v>
      </c>
      <c r="G36" s="14">
        <v>567698805</v>
      </c>
      <c r="H36" s="14">
        <v>567698805</v>
      </c>
      <c r="I36" s="8"/>
      <c r="J36" s="9"/>
      <c r="K36" s="9"/>
    </row>
    <row r="37" spans="1:11" ht="13.5">
      <c r="A37" s="13">
        <v>411100</v>
      </c>
      <c r="B37" s="12" t="s">
        <v>535</v>
      </c>
      <c r="C37" s="12" t="s">
        <v>506</v>
      </c>
      <c r="D37" s="11"/>
      <c r="E37" s="19" t="s">
        <v>230</v>
      </c>
      <c r="F37" s="19" t="s">
        <v>506</v>
      </c>
      <c r="G37" s="15">
        <v>-7655111543</v>
      </c>
      <c r="H37" s="15">
        <v>-7655111543</v>
      </c>
      <c r="J37" s="10"/>
      <c r="K37" s="10"/>
    </row>
    <row r="38" spans="1:11" ht="13.5">
      <c r="A38" s="13">
        <v>431100</v>
      </c>
      <c r="B38" s="12" t="s">
        <v>535</v>
      </c>
      <c r="C38" s="12" t="s">
        <v>506</v>
      </c>
      <c r="D38" s="11"/>
      <c r="E38" s="19" t="s">
        <v>231</v>
      </c>
      <c r="F38" s="19" t="s">
        <v>506</v>
      </c>
      <c r="G38" s="15">
        <v>-1976378356.8599999</v>
      </c>
      <c r="H38" s="15">
        <v>-1976378356.8599999</v>
      </c>
      <c r="I38" s="8"/>
      <c r="J38" s="9"/>
      <c r="K38" s="9"/>
    </row>
    <row r="39" spans="1:11" ht="13.5">
      <c r="A39" s="13">
        <v>431120</v>
      </c>
      <c r="B39" s="12" t="s">
        <v>535</v>
      </c>
      <c r="C39" s="12" t="s">
        <v>506</v>
      </c>
      <c r="D39" s="11"/>
      <c r="E39" s="19" t="s">
        <v>232</v>
      </c>
      <c r="F39" s="19" t="s">
        <v>506</v>
      </c>
      <c r="G39" s="15">
        <v>-349680000</v>
      </c>
      <c r="H39" s="15">
        <v>-349680000</v>
      </c>
      <c r="I39" s="8"/>
      <c r="J39" s="9"/>
      <c r="K39" s="9"/>
    </row>
    <row r="40" spans="1:11" ht="13.5">
      <c r="A40" s="13">
        <v>441100</v>
      </c>
      <c r="B40" s="12" t="s">
        <v>535</v>
      </c>
      <c r="C40" s="12" t="s">
        <v>506</v>
      </c>
      <c r="D40" s="11"/>
      <c r="E40" s="19" t="s">
        <v>556</v>
      </c>
      <c r="F40" s="19" t="s">
        <v>506</v>
      </c>
      <c r="G40" s="16">
        <v>-0.14000000000000001</v>
      </c>
      <c r="H40" s="16">
        <v>-0.14000000000000001</v>
      </c>
      <c r="I40" s="8"/>
      <c r="J40" s="9"/>
      <c r="K40" s="9"/>
    </row>
    <row r="41" spans="1:11" ht="13.5">
      <c r="A41" s="13">
        <v>451100</v>
      </c>
      <c r="B41" s="12" t="s">
        <v>535</v>
      </c>
      <c r="C41" s="12" t="s">
        <v>506</v>
      </c>
      <c r="D41" s="11"/>
      <c r="E41" s="19" t="s">
        <v>233</v>
      </c>
      <c r="F41" s="19" t="s">
        <v>506</v>
      </c>
      <c r="G41" s="15">
        <v>-1971571000</v>
      </c>
      <c r="H41" s="15">
        <v>-1971571000</v>
      </c>
      <c r="I41" s="8"/>
      <c r="J41" s="9"/>
      <c r="K41" s="9"/>
    </row>
    <row r="42" spans="1:11" ht="13.5">
      <c r="A42" s="13">
        <v>452190</v>
      </c>
      <c r="B42" s="12" t="s">
        <v>535</v>
      </c>
      <c r="C42" s="12" t="s">
        <v>506</v>
      </c>
      <c r="D42" s="11"/>
      <c r="E42" s="19" t="s">
        <v>234</v>
      </c>
      <c r="F42" s="19" t="s">
        <v>506</v>
      </c>
      <c r="G42" s="15">
        <v>-839661113</v>
      </c>
      <c r="H42" s="15">
        <v>-839661113</v>
      </c>
      <c r="I42" s="8"/>
      <c r="J42" s="9"/>
      <c r="K42" s="9"/>
    </row>
    <row r="43" spans="1:11" ht="13.5">
      <c r="A43" s="13">
        <v>511100</v>
      </c>
      <c r="B43" s="12" t="s">
        <v>535</v>
      </c>
      <c r="C43" s="12" t="s">
        <v>506</v>
      </c>
      <c r="D43" s="11"/>
      <c r="E43" s="19" t="s">
        <v>235</v>
      </c>
      <c r="F43" s="19" t="s">
        <v>506</v>
      </c>
      <c r="G43" s="14">
        <v>7377336200</v>
      </c>
      <c r="H43" s="14">
        <v>7377336200</v>
      </c>
      <c r="I43" s="8"/>
      <c r="J43" s="9"/>
      <c r="K43" s="9"/>
    </row>
    <row r="44" spans="1:11" ht="13.5">
      <c r="A44" s="13">
        <v>553002</v>
      </c>
      <c r="B44" s="12" t="s">
        <v>535</v>
      </c>
      <c r="C44" s="12" t="s">
        <v>506</v>
      </c>
      <c r="D44" s="11"/>
      <c r="E44" s="19" t="s">
        <v>236</v>
      </c>
      <c r="F44" s="19" t="s">
        <v>506</v>
      </c>
      <c r="G44" s="14">
        <v>832700</v>
      </c>
      <c r="H44" s="14">
        <v>832700</v>
      </c>
      <c r="I44" s="8"/>
      <c r="J44" s="9"/>
      <c r="K44" s="9"/>
    </row>
    <row r="45" spans="1:11" ht="13.5">
      <c r="A45" s="13">
        <v>553103</v>
      </c>
      <c r="B45" s="12" t="s">
        <v>535</v>
      </c>
      <c r="C45" s="12" t="s">
        <v>506</v>
      </c>
      <c r="D45" s="11"/>
      <c r="E45" s="19" t="s">
        <v>237</v>
      </c>
      <c r="F45" s="19" t="s">
        <v>506</v>
      </c>
      <c r="G45" s="14">
        <v>111800000</v>
      </c>
      <c r="H45" s="14">
        <v>111800000</v>
      </c>
      <c r="I45" s="8"/>
      <c r="J45" s="9"/>
      <c r="K45" s="9"/>
    </row>
    <row r="46" spans="1:11" ht="13.5">
      <c r="A46" s="13">
        <v>553105</v>
      </c>
      <c r="B46" s="12" t="s">
        <v>535</v>
      </c>
      <c r="C46" s="12" t="s">
        <v>506</v>
      </c>
      <c r="D46" s="11"/>
      <c r="E46" s="19" t="s">
        <v>238</v>
      </c>
      <c r="F46" s="19" t="s">
        <v>506</v>
      </c>
      <c r="G46" s="14">
        <v>91616438</v>
      </c>
      <c r="H46" s="14">
        <v>91616438</v>
      </c>
      <c r="I46" s="8"/>
      <c r="J46" s="9"/>
      <c r="K46" s="9"/>
    </row>
    <row r="47" spans="1:11" ht="13.5">
      <c r="A47" s="13">
        <v>553107</v>
      </c>
      <c r="B47" s="12" t="s">
        <v>535</v>
      </c>
      <c r="C47" s="12" t="s">
        <v>506</v>
      </c>
      <c r="D47" s="11"/>
      <c r="E47" s="19" t="s">
        <v>239</v>
      </c>
      <c r="F47" s="19" t="s">
        <v>506</v>
      </c>
      <c r="G47" s="14">
        <v>107500000</v>
      </c>
      <c r="H47" s="14">
        <v>107500000</v>
      </c>
      <c r="I47" s="8"/>
      <c r="J47" s="9"/>
      <c r="K47" s="9"/>
    </row>
    <row r="48" spans="1:11" ht="13.5">
      <c r="A48" s="13">
        <v>553108</v>
      </c>
      <c r="B48" s="12" t="s">
        <v>535</v>
      </c>
      <c r="C48" s="12" t="s">
        <v>506</v>
      </c>
      <c r="D48" s="11"/>
      <c r="E48" s="19" t="s">
        <v>240</v>
      </c>
      <c r="F48" s="19" t="s">
        <v>506</v>
      </c>
      <c r="G48" s="14">
        <v>60000000</v>
      </c>
      <c r="H48" s="14">
        <v>60000000</v>
      </c>
      <c r="I48" s="8"/>
      <c r="J48" s="9"/>
      <c r="K48" s="9"/>
    </row>
    <row r="49" spans="1:11" ht="13.5">
      <c r="A49" s="13">
        <v>553110</v>
      </c>
      <c r="B49" s="12" t="s">
        <v>535</v>
      </c>
      <c r="C49" s="12" t="s">
        <v>506</v>
      </c>
      <c r="D49" s="11"/>
      <c r="E49" s="19" t="s">
        <v>241</v>
      </c>
      <c r="F49" s="19" t="s">
        <v>506</v>
      </c>
      <c r="G49" s="14">
        <v>195650000</v>
      </c>
      <c r="H49" s="14">
        <v>195650000</v>
      </c>
      <c r="I49" s="8"/>
      <c r="J49" s="9"/>
      <c r="K49" s="9"/>
    </row>
    <row r="50" spans="1:11" ht="13.5">
      <c r="A50" s="13">
        <v>553122</v>
      </c>
      <c r="B50" s="12" t="s">
        <v>535</v>
      </c>
      <c r="C50" s="12" t="s">
        <v>506</v>
      </c>
      <c r="D50" s="11"/>
      <c r="E50" s="19" t="s">
        <v>242</v>
      </c>
      <c r="F50" s="19" t="s">
        <v>506</v>
      </c>
      <c r="G50" s="14">
        <v>4079471</v>
      </c>
      <c r="H50" s="14">
        <v>4079471</v>
      </c>
      <c r="I50" s="8"/>
      <c r="J50" s="9"/>
      <c r="K50" s="9"/>
    </row>
    <row r="51" spans="1:11" ht="13.5">
      <c r="A51" s="13">
        <v>553128</v>
      </c>
      <c r="B51" s="12" t="s">
        <v>535</v>
      </c>
      <c r="C51" s="12" t="s">
        <v>506</v>
      </c>
      <c r="D51" s="11"/>
      <c r="E51" s="19" t="s">
        <v>243</v>
      </c>
      <c r="F51" s="19" t="s">
        <v>506</v>
      </c>
      <c r="G51" s="14">
        <v>40050000</v>
      </c>
      <c r="H51" s="14">
        <v>40050000</v>
      </c>
      <c r="I51" s="8"/>
      <c r="J51" s="9"/>
      <c r="K51" s="9"/>
    </row>
    <row r="52" spans="1:11" ht="13.5">
      <c r="A52" s="13">
        <v>553129</v>
      </c>
      <c r="B52" s="12" t="s">
        <v>535</v>
      </c>
      <c r="C52" s="12" t="s">
        <v>506</v>
      </c>
      <c r="D52" s="11"/>
      <c r="E52" s="19" t="s">
        <v>244</v>
      </c>
      <c r="F52" s="19" t="s">
        <v>506</v>
      </c>
      <c r="G52" s="14">
        <v>110000000</v>
      </c>
      <c r="H52" s="14">
        <v>110000000</v>
      </c>
      <c r="J52" s="10"/>
      <c r="K52" s="10"/>
    </row>
    <row r="53" spans="1:11" ht="13.5">
      <c r="A53" s="13">
        <v>553130</v>
      </c>
      <c r="B53" s="12" t="s">
        <v>535</v>
      </c>
      <c r="C53" s="12" t="s">
        <v>506</v>
      </c>
      <c r="D53" s="11"/>
      <c r="E53" s="19" t="s">
        <v>245</v>
      </c>
      <c r="F53" s="19" t="s">
        <v>506</v>
      </c>
      <c r="G53" s="14">
        <v>252289415</v>
      </c>
      <c r="H53" s="14">
        <v>252289415</v>
      </c>
      <c r="J53" s="10"/>
      <c r="K53" s="10"/>
    </row>
    <row r="54" spans="1:11" ht="13.5">
      <c r="A54" s="13">
        <v>553141</v>
      </c>
      <c r="B54" s="12" t="s">
        <v>535</v>
      </c>
      <c r="C54" s="12" t="s">
        <v>506</v>
      </c>
      <c r="D54" s="11"/>
      <c r="E54" s="19" t="s">
        <v>246</v>
      </c>
      <c r="F54" s="19" t="s">
        <v>506</v>
      </c>
      <c r="G54" s="14">
        <v>11797309</v>
      </c>
      <c r="H54" s="14">
        <v>11797309</v>
      </c>
    </row>
    <row r="55" spans="1:11" ht="13.5">
      <c r="A55" s="13">
        <v>553381</v>
      </c>
      <c r="B55" s="12" t="s">
        <v>535</v>
      </c>
      <c r="C55" s="12" t="s">
        <v>506</v>
      </c>
      <c r="D55" s="11"/>
      <c r="E55" s="19" t="s">
        <v>247</v>
      </c>
      <c r="F55" s="19" t="s">
        <v>506</v>
      </c>
      <c r="G55" s="14">
        <v>1519920</v>
      </c>
      <c r="H55" s="14">
        <v>1519920</v>
      </c>
    </row>
    <row r="56" spans="1:11" ht="13.5">
      <c r="A56" s="13">
        <v>555100</v>
      </c>
      <c r="B56" s="12" t="s">
        <v>535</v>
      </c>
      <c r="C56" s="12" t="s">
        <v>506</v>
      </c>
      <c r="D56" s="11"/>
      <c r="E56" s="19" t="s">
        <v>248</v>
      </c>
      <c r="F56" s="19" t="s">
        <v>506</v>
      </c>
      <c r="G56" s="14">
        <v>444348929</v>
      </c>
      <c r="H56" s="14">
        <v>444348929</v>
      </c>
    </row>
    <row r="57" spans="1:11" ht="13.5">
      <c r="A57" s="13">
        <v>555167</v>
      </c>
      <c r="B57" s="12" t="s">
        <v>535</v>
      </c>
      <c r="C57" s="12" t="s">
        <v>506</v>
      </c>
      <c r="D57" s="11"/>
      <c r="E57" s="19" t="s">
        <v>249</v>
      </c>
      <c r="F57" s="19" t="s">
        <v>506</v>
      </c>
      <c r="G57" s="14">
        <v>18328773</v>
      </c>
      <c r="H57" s="14">
        <v>18328773</v>
      </c>
    </row>
    <row r="59" spans="1:11" ht="16.5">
      <c r="A59" s="11"/>
      <c r="B59" s="11"/>
      <c r="C59" s="11"/>
      <c r="D59" s="11"/>
      <c r="E59" s="18" t="s">
        <v>517</v>
      </c>
      <c r="F59" s="11"/>
      <c r="G59" s="11"/>
      <c r="H59" s="11"/>
    </row>
    <row r="60" spans="1:11" ht="13.5">
      <c r="A60" s="11"/>
      <c r="B60" s="11"/>
      <c r="C60" s="11"/>
      <c r="D60" s="11"/>
      <c r="E60" s="19" t="s">
        <v>518</v>
      </c>
      <c r="F60" s="19" t="s">
        <v>537</v>
      </c>
      <c r="G60" s="12" t="s">
        <v>538</v>
      </c>
      <c r="H60" s="12" t="s">
        <v>539</v>
      </c>
    </row>
    <row r="61" spans="1:11" ht="13.5">
      <c r="A61" s="12" t="s">
        <v>521</v>
      </c>
      <c r="B61" s="11"/>
      <c r="C61" s="11"/>
      <c r="D61" s="11"/>
      <c r="E61" s="19" t="s">
        <v>545</v>
      </c>
      <c r="F61" s="11"/>
      <c r="G61" s="12" t="s">
        <v>522</v>
      </c>
      <c r="H61" s="12" t="s">
        <v>523</v>
      </c>
    </row>
    <row r="62" spans="1:11" ht="13.5">
      <c r="A62" s="11"/>
      <c r="B62" s="11"/>
      <c r="C62" s="11"/>
      <c r="D62" s="11"/>
      <c r="E62" s="11"/>
      <c r="F62" s="11"/>
      <c r="G62" s="12" t="s">
        <v>546</v>
      </c>
      <c r="H62" s="11"/>
    </row>
    <row r="63" spans="1:11" ht="13.5">
      <c r="A63" s="11"/>
      <c r="B63" s="11"/>
      <c r="C63" s="11"/>
      <c r="D63" s="11"/>
      <c r="E63" s="19" t="s">
        <v>524</v>
      </c>
      <c r="F63" s="11"/>
      <c r="G63" s="12" t="s">
        <v>525</v>
      </c>
      <c r="H63" s="11"/>
    </row>
    <row r="64" spans="1:11" ht="13.5">
      <c r="A64" s="12" t="s">
        <v>526</v>
      </c>
      <c r="B64" s="12" t="s">
        <v>547</v>
      </c>
      <c r="C64" s="11"/>
      <c r="D64" s="12" t="s">
        <v>527</v>
      </c>
      <c r="E64" s="19" t="s">
        <v>505</v>
      </c>
      <c r="F64" s="11"/>
      <c r="G64" s="12" t="s">
        <v>528</v>
      </c>
      <c r="H64" s="12" t="s">
        <v>529</v>
      </c>
    </row>
    <row r="65" spans="2:8" ht="13.5">
      <c r="B65" s="12" t="s">
        <v>530</v>
      </c>
      <c r="C65" s="12" t="s">
        <v>531</v>
      </c>
      <c r="D65" s="12" t="s">
        <v>532</v>
      </c>
      <c r="E65" s="11"/>
      <c r="F65" s="11"/>
      <c r="G65" s="12" t="s">
        <v>533</v>
      </c>
      <c r="H65" s="12" t="s">
        <v>534</v>
      </c>
    </row>
    <row r="66" spans="2:8" ht="13.5">
      <c r="B66" s="11"/>
      <c r="C66" s="11"/>
      <c r="D66" s="11"/>
      <c r="E66" s="11"/>
      <c r="F66" s="11"/>
      <c r="G66" s="12" t="s">
        <v>424</v>
      </c>
      <c r="H66" s="17">
        <v>0</v>
      </c>
    </row>
    <row r="67" spans="2:8" ht="13.5">
      <c r="B67" s="11"/>
      <c r="C67" s="11"/>
      <c r="D67" s="11"/>
      <c r="E67" s="11"/>
      <c r="F67" s="11"/>
      <c r="G67" s="12" t="s">
        <v>540</v>
      </c>
      <c r="H67" s="14">
        <v>76747687956</v>
      </c>
    </row>
    <row r="68" spans="2:8" ht="13.5">
      <c r="B68" s="11"/>
      <c r="C68" s="11"/>
      <c r="D68" s="11"/>
      <c r="E68" s="11"/>
      <c r="F68" s="11"/>
      <c r="G68" s="12" t="s">
        <v>541</v>
      </c>
      <c r="H68" s="14">
        <v>76747687956</v>
      </c>
    </row>
    <row r="69" spans="2:8" ht="13.5">
      <c r="B69" s="11"/>
      <c r="C69" s="11"/>
      <c r="D69" s="11"/>
      <c r="E69" s="11"/>
      <c r="F69" s="11"/>
      <c r="G69" s="12" t="s">
        <v>542</v>
      </c>
      <c r="H69" s="14">
        <v>63129736281</v>
      </c>
    </row>
    <row r="70" spans="2:8" ht="13.5">
      <c r="B70" s="11"/>
      <c r="C70" s="11"/>
      <c r="D70" s="11"/>
      <c r="E70" s="11"/>
      <c r="F70" s="11"/>
      <c r="G70" s="12" t="s">
        <v>543</v>
      </c>
      <c r="H70" s="15">
        <v>-63129736281</v>
      </c>
    </row>
    <row r="71" spans="2:8" ht="13.5">
      <c r="B71" s="11"/>
      <c r="C71" s="11"/>
      <c r="D71" s="11"/>
      <c r="E71" s="11"/>
      <c r="F71" s="11"/>
      <c r="G71" s="12" t="s">
        <v>544</v>
      </c>
      <c r="H71" s="17">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38"/>
  <sheetViews>
    <sheetView workbookViewId="0">
      <selection activeCell="A31" sqref="A31"/>
    </sheetView>
  </sheetViews>
  <sheetFormatPr defaultRowHeight="12.75"/>
  <cols>
    <col min="1" max="1" width="68.42578125" customWidth="1"/>
    <col min="2" max="2" width="9.140625" customWidth="1"/>
    <col min="3" max="3" width="10" customWidth="1"/>
    <col min="4" max="4" width="15.7109375" customWidth="1"/>
    <col min="5" max="6" width="15.42578125" customWidth="1"/>
    <col min="7" max="7" width="16.140625" customWidth="1"/>
    <col min="8" max="10" width="6.85546875" customWidth="1"/>
    <col min="257" max="257" width="68.42578125" customWidth="1"/>
    <col min="258" max="258" width="9.140625" customWidth="1"/>
    <col min="259" max="259" width="10" customWidth="1"/>
    <col min="260" max="260" width="15.7109375" customWidth="1"/>
    <col min="261" max="262" width="15.42578125" customWidth="1"/>
    <col min="263" max="263" width="16.140625" customWidth="1"/>
    <col min="264" max="266" width="6.85546875" customWidth="1"/>
    <col min="513" max="513" width="68.42578125" customWidth="1"/>
    <col min="514" max="514" width="9.140625" customWidth="1"/>
    <col min="515" max="515" width="10" customWidth="1"/>
    <col min="516" max="516" width="15.7109375" customWidth="1"/>
    <col min="517" max="518" width="15.42578125" customWidth="1"/>
    <col min="519" max="519" width="16.140625" customWidth="1"/>
    <col min="520" max="522" width="6.85546875" customWidth="1"/>
    <col min="769" max="769" width="68.42578125" customWidth="1"/>
    <col min="770" max="770" width="9.140625" customWidth="1"/>
    <col min="771" max="771" width="10" customWidth="1"/>
    <col min="772" max="772" width="15.7109375" customWidth="1"/>
    <col min="773" max="774" width="15.42578125" customWidth="1"/>
    <col min="775" max="775" width="16.140625" customWidth="1"/>
    <col min="776" max="778" width="6.85546875" customWidth="1"/>
    <col min="1025" max="1025" width="68.42578125" customWidth="1"/>
    <col min="1026" max="1026" width="9.140625" customWidth="1"/>
    <col min="1027" max="1027" width="10" customWidth="1"/>
    <col min="1028" max="1028" width="15.7109375" customWidth="1"/>
    <col min="1029" max="1030" width="15.42578125" customWidth="1"/>
    <col min="1031" max="1031" width="16.140625" customWidth="1"/>
    <col min="1032" max="1034" width="6.85546875" customWidth="1"/>
    <col min="1281" max="1281" width="68.42578125" customWidth="1"/>
    <col min="1282" max="1282" width="9.140625" customWidth="1"/>
    <col min="1283" max="1283" width="10" customWidth="1"/>
    <col min="1284" max="1284" width="15.7109375" customWidth="1"/>
    <col min="1285" max="1286" width="15.42578125" customWidth="1"/>
    <col min="1287" max="1287" width="16.140625" customWidth="1"/>
    <col min="1288" max="1290" width="6.85546875" customWidth="1"/>
    <col min="1537" max="1537" width="68.42578125" customWidth="1"/>
    <col min="1538" max="1538" width="9.140625" customWidth="1"/>
    <col min="1539" max="1539" width="10" customWidth="1"/>
    <col min="1540" max="1540" width="15.7109375" customWidth="1"/>
    <col min="1541" max="1542" width="15.42578125" customWidth="1"/>
    <col min="1543" max="1543" width="16.140625" customWidth="1"/>
    <col min="1544" max="1546" width="6.85546875" customWidth="1"/>
    <col min="1793" max="1793" width="68.42578125" customWidth="1"/>
    <col min="1794" max="1794" width="9.140625" customWidth="1"/>
    <col min="1795" max="1795" width="10" customWidth="1"/>
    <col min="1796" max="1796" width="15.7109375" customWidth="1"/>
    <col min="1797" max="1798" width="15.42578125" customWidth="1"/>
    <col min="1799" max="1799" width="16.140625" customWidth="1"/>
    <col min="1800" max="1802" width="6.85546875" customWidth="1"/>
    <col min="2049" max="2049" width="68.42578125" customWidth="1"/>
    <col min="2050" max="2050" width="9.140625" customWidth="1"/>
    <col min="2051" max="2051" width="10" customWidth="1"/>
    <col min="2052" max="2052" width="15.7109375" customWidth="1"/>
    <col min="2053" max="2054" width="15.42578125" customWidth="1"/>
    <col min="2055" max="2055" width="16.140625" customWidth="1"/>
    <col min="2056" max="2058" width="6.85546875" customWidth="1"/>
    <col min="2305" max="2305" width="68.42578125" customWidth="1"/>
    <col min="2306" max="2306" width="9.140625" customWidth="1"/>
    <col min="2307" max="2307" width="10" customWidth="1"/>
    <col min="2308" max="2308" width="15.7109375" customWidth="1"/>
    <col min="2309" max="2310" width="15.42578125" customWidth="1"/>
    <col min="2311" max="2311" width="16.140625" customWidth="1"/>
    <col min="2312" max="2314" width="6.85546875" customWidth="1"/>
    <col min="2561" max="2561" width="68.42578125" customWidth="1"/>
    <col min="2562" max="2562" width="9.140625" customWidth="1"/>
    <col min="2563" max="2563" width="10" customWidth="1"/>
    <col min="2564" max="2564" width="15.7109375" customWidth="1"/>
    <col min="2565" max="2566" width="15.42578125" customWidth="1"/>
    <col min="2567" max="2567" width="16.140625" customWidth="1"/>
    <col min="2568" max="2570" width="6.85546875" customWidth="1"/>
    <col min="2817" max="2817" width="68.42578125" customWidth="1"/>
    <col min="2818" max="2818" width="9.140625" customWidth="1"/>
    <col min="2819" max="2819" width="10" customWidth="1"/>
    <col min="2820" max="2820" width="15.7109375" customWidth="1"/>
    <col min="2821" max="2822" width="15.42578125" customWidth="1"/>
    <col min="2823" max="2823" width="16.140625" customWidth="1"/>
    <col min="2824" max="2826" width="6.85546875" customWidth="1"/>
    <col min="3073" max="3073" width="68.42578125" customWidth="1"/>
    <col min="3074" max="3074" width="9.140625" customWidth="1"/>
    <col min="3075" max="3075" width="10" customWidth="1"/>
    <col min="3076" max="3076" width="15.7109375" customWidth="1"/>
    <col min="3077" max="3078" width="15.42578125" customWidth="1"/>
    <col min="3079" max="3079" width="16.140625" customWidth="1"/>
    <col min="3080" max="3082" width="6.85546875" customWidth="1"/>
    <col min="3329" max="3329" width="68.42578125" customWidth="1"/>
    <col min="3330" max="3330" width="9.140625" customWidth="1"/>
    <col min="3331" max="3331" width="10" customWidth="1"/>
    <col min="3332" max="3332" width="15.7109375" customWidth="1"/>
    <col min="3333" max="3334" width="15.42578125" customWidth="1"/>
    <col min="3335" max="3335" width="16.140625" customWidth="1"/>
    <col min="3336" max="3338" width="6.85546875" customWidth="1"/>
    <col min="3585" max="3585" width="68.42578125" customWidth="1"/>
    <col min="3586" max="3586" width="9.140625" customWidth="1"/>
    <col min="3587" max="3587" width="10" customWidth="1"/>
    <col min="3588" max="3588" width="15.7109375" customWidth="1"/>
    <col min="3589" max="3590" width="15.42578125" customWidth="1"/>
    <col min="3591" max="3591" width="16.140625" customWidth="1"/>
    <col min="3592" max="3594" width="6.85546875" customWidth="1"/>
    <col min="3841" max="3841" width="68.42578125" customWidth="1"/>
    <col min="3842" max="3842" width="9.140625" customWidth="1"/>
    <col min="3843" max="3843" width="10" customWidth="1"/>
    <col min="3844" max="3844" width="15.7109375" customWidth="1"/>
    <col min="3845" max="3846" width="15.42578125" customWidth="1"/>
    <col min="3847" max="3847" width="16.140625" customWidth="1"/>
    <col min="3848" max="3850" width="6.85546875" customWidth="1"/>
    <col min="4097" max="4097" width="68.42578125" customWidth="1"/>
    <col min="4098" max="4098" width="9.140625" customWidth="1"/>
    <col min="4099" max="4099" width="10" customWidth="1"/>
    <col min="4100" max="4100" width="15.7109375" customWidth="1"/>
    <col min="4101" max="4102" width="15.42578125" customWidth="1"/>
    <col min="4103" max="4103" width="16.140625" customWidth="1"/>
    <col min="4104" max="4106" width="6.85546875" customWidth="1"/>
    <col min="4353" max="4353" width="68.42578125" customWidth="1"/>
    <col min="4354" max="4354" width="9.140625" customWidth="1"/>
    <col min="4355" max="4355" width="10" customWidth="1"/>
    <col min="4356" max="4356" width="15.7109375" customWidth="1"/>
    <col min="4357" max="4358" width="15.42578125" customWidth="1"/>
    <col min="4359" max="4359" width="16.140625" customWidth="1"/>
    <col min="4360" max="4362" width="6.85546875" customWidth="1"/>
    <col min="4609" max="4609" width="68.42578125" customWidth="1"/>
    <col min="4610" max="4610" width="9.140625" customWidth="1"/>
    <col min="4611" max="4611" width="10" customWidth="1"/>
    <col min="4612" max="4612" width="15.7109375" customWidth="1"/>
    <col min="4613" max="4614" width="15.42578125" customWidth="1"/>
    <col min="4615" max="4615" width="16.140625" customWidth="1"/>
    <col min="4616" max="4618" width="6.85546875" customWidth="1"/>
    <col min="4865" max="4865" width="68.42578125" customWidth="1"/>
    <col min="4866" max="4866" width="9.140625" customWidth="1"/>
    <col min="4867" max="4867" width="10" customWidth="1"/>
    <col min="4868" max="4868" width="15.7109375" customWidth="1"/>
    <col min="4869" max="4870" width="15.42578125" customWidth="1"/>
    <col min="4871" max="4871" width="16.140625" customWidth="1"/>
    <col min="4872" max="4874" width="6.85546875" customWidth="1"/>
    <col min="5121" max="5121" width="68.42578125" customWidth="1"/>
    <col min="5122" max="5122" width="9.140625" customWidth="1"/>
    <col min="5123" max="5123" width="10" customWidth="1"/>
    <col min="5124" max="5124" width="15.7109375" customWidth="1"/>
    <col min="5125" max="5126" width="15.42578125" customWidth="1"/>
    <col min="5127" max="5127" width="16.140625" customWidth="1"/>
    <col min="5128" max="5130" width="6.85546875" customWidth="1"/>
    <col min="5377" max="5377" width="68.42578125" customWidth="1"/>
    <col min="5378" max="5378" width="9.140625" customWidth="1"/>
    <col min="5379" max="5379" width="10" customWidth="1"/>
    <col min="5380" max="5380" width="15.7109375" customWidth="1"/>
    <col min="5381" max="5382" width="15.42578125" customWidth="1"/>
    <col min="5383" max="5383" width="16.140625" customWidth="1"/>
    <col min="5384" max="5386" width="6.85546875" customWidth="1"/>
    <col min="5633" max="5633" width="68.42578125" customWidth="1"/>
    <col min="5634" max="5634" width="9.140625" customWidth="1"/>
    <col min="5635" max="5635" width="10" customWidth="1"/>
    <col min="5636" max="5636" width="15.7109375" customWidth="1"/>
    <col min="5637" max="5638" width="15.42578125" customWidth="1"/>
    <col min="5639" max="5639" width="16.140625" customWidth="1"/>
    <col min="5640" max="5642" width="6.85546875" customWidth="1"/>
    <col min="5889" max="5889" width="68.42578125" customWidth="1"/>
    <col min="5890" max="5890" width="9.140625" customWidth="1"/>
    <col min="5891" max="5891" width="10" customWidth="1"/>
    <col min="5892" max="5892" width="15.7109375" customWidth="1"/>
    <col min="5893" max="5894" width="15.42578125" customWidth="1"/>
    <col min="5895" max="5895" width="16.140625" customWidth="1"/>
    <col min="5896" max="5898" width="6.85546875" customWidth="1"/>
    <col min="6145" max="6145" width="68.42578125" customWidth="1"/>
    <col min="6146" max="6146" width="9.140625" customWidth="1"/>
    <col min="6147" max="6147" width="10" customWidth="1"/>
    <col min="6148" max="6148" width="15.7109375" customWidth="1"/>
    <col min="6149" max="6150" width="15.42578125" customWidth="1"/>
    <col min="6151" max="6151" width="16.140625" customWidth="1"/>
    <col min="6152" max="6154" width="6.85546875" customWidth="1"/>
    <col min="6401" max="6401" width="68.42578125" customWidth="1"/>
    <col min="6402" max="6402" width="9.140625" customWidth="1"/>
    <col min="6403" max="6403" width="10" customWidth="1"/>
    <col min="6404" max="6404" width="15.7109375" customWidth="1"/>
    <col min="6405" max="6406" width="15.42578125" customWidth="1"/>
    <col min="6407" max="6407" width="16.140625" customWidth="1"/>
    <col min="6408" max="6410" width="6.85546875" customWidth="1"/>
    <col min="6657" max="6657" width="68.42578125" customWidth="1"/>
    <col min="6658" max="6658" width="9.140625" customWidth="1"/>
    <col min="6659" max="6659" width="10" customWidth="1"/>
    <col min="6660" max="6660" width="15.7109375" customWidth="1"/>
    <col min="6661" max="6662" width="15.42578125" customWidth="1"/>
    <col min="6663" max="6663" width="16.140625" customWidth="1"/>
    <col min="6664" max="6666" width="6.85546875" customWidth="1"/>
    <col min="6913" max="6913" width="68.42578125" customWidth="1"/>
    <col min="6914" max="6914" width="9.140625" customWidth="1"/>
    <col min="6915" max="6915" width="10" customWidth="1"/>
    <col min="6916" max="6916" width="15.7109375" customWidth="1"/>
    <col min="6917" max="6918" width="15.42578125" customWidth="1"/>
    <col min="6919" max="6919" width="16.140625" customWidth="1"/>
    <col min="6920" max="6922" width="6.85546875" customWidth="1"/>
    <col min="7169" max="7169" width="68.42578125" customWidth="1"/>
    <col min="7170" max="7170" width="9.140625" customWidth="1"/>
    <col min="7171" max="7171" width="10" customWidth="1"/>
    <col min="7172" max="7172" width="15.7109375" customWidth="1"/>
    <col min="7173" max="7174" width="15.42578125" customWidth="1"/>
    <col min="7175" max="7175" width="16.140625" customWidth="1"/>
    <col min="7176" max="7178" width="6.85546875" customWidth="1"/>
    <col min="7425" max="7425" width="68.42578125" customWidth="1"/>
    <col min="7426" max="7426" width="9.140625" customWidth="1"/>
    <col min="7427" max="7427" width="10" customWidth="1"/>
    <col min="7428" max="7428" width="15.7109375" customWidth="1"/>
    <col min="7429" max="7430" width="15.42578125" customWidth="1"/>
    <col min="7431" max="7431" width="16.140625" customWidth="1"/>
    <col min="7432" max="7434" width="6.85546875" customWidth="1"/>
    <col min="7681" max="7681" width="68.42578125" customWidth="1"/>
    <col min="7682" max="7682" width="9.140625" customWidth="1"/>
    <col min="7683" max="7683" width="10" customWidth="1"/>
    <col min="7684" max="7684" width="15.7109375" customWidth="1"/>
    <col min="7685" max="7686" width="15.42578125" customWidth="1"/>
    <col min="7687" max="7687" width="16.140625" customWidth="1"/>
    <col min="7688" max="7690" width="6.85546875" customWidth="1"/>
    <col min="7937" max="7937" width="68.42578125" customWidth="1"/>
    <col min="7938" max="7938" width="9.140625" customWidth="1"/>
    <col min="7939" max="7939" width="10" customWidth="1"/>
    <col min="7940" max="7940" width="15.7109375" customWidth="1"/>
    <col min="7941" max="7942" width="15.42578125" customWidth="1"/>
    <col min="7943" max="7943" width="16.140625" customWidth="1"/>
    <col min="7944" max="7946" width="6.85546875" customWidth="1"/>
    <col min="8193" max="8193" width="68.42578125" customWidth="1"/>
    <col min="8194" max="8194" width="9.140625" customWidth="1"/>
    <col min="8195" max="8195" width="10" customWidth="1"/>
    <col min="8196" max="8196" width="15.7109375" customWidth="1"/>
    <col min="8197" max="8198" width="15.42578125" customWidth="1"/>
    <col min="8199" max="8199" width="16.140625" customWidth="1"/>
    <col min="8200" max="8202" width="6.85546875" customWidth="1"/>
    <col min="8449" max="8449" width="68.42578125" customWidth="1"/>
    <col min="8450" max="8450" width="9.140625" customWidth="1"/>
    <col min="8451" max="8451" width="10" customWidth="1"/>
    <col min="8452" max="8452" width="15.7109375" customWidth="1"/>
    <col min="8453" max="8454" width="15.42578125" customWidth="1"/>
    <col min="8455" max="8455" width="16.140625" customWidth="1"/>
    <col min="8456" max="8458" width="6.85546875" customWidth="1"/>
    <col min="8705" max="8705" width="68.42578125" customWidth="1"/>
    <col min="8706" max="8706" width="9.140625" customWidth="1"/>
    <col min="8707" max="8707" width="10" customWidth="1"/>
    <col min="8708" max="8708" width="15.7109375" customWidth="1"/>
    <col min="8709" max="8710" width="15.42578125" customWidth="1"/>
    <col min="8711" max="8711" width="16.140625" customWidth="1"/>
    <col min="8712" max="8714" width="6.85546875" customWidth="1"/>
    <col min="8961" max="8961" width="68.42578125" customWidth="1"/>
    <col min="8962" max="8962" width="9.140625" customWidth="1"/>
    <col min="8963" max="8963" width="10" customWidth="1"/>
    <col min="8964" max="8964" width="15.7109375" customWidth="1"/>
    <col min="8965" max="8966" width="15.42578125" customWidth="1"/>
    <col min="8967" max="8967" width="16.140625" customWidth="1"/>
    <col min="8968" max="8970" width="6.85546875" customWidth="1"/>
    <col min="9217" max="9217" width="68.42578125" customWidth="1"/>
    <col min="9218" max="9218" width="9.140625" customWidth="1"/>
    <col min="9219" max="9219" width="10" customWidth="1"/>
    <col min="9220" max="9220" width="15.7109375" customWidth="1"/>
    <col min="9221" max="9222" width="15.42578125" customWidth="1"/>
    <col min="9223" max="9223" width="16.140625" customWidth="1"/>
    <col min="9224" max="9226" width="6.85546875" customWidth="1"/>
    <col min="9473" max="9473" width="68.42578125" customWidth="1"/>
    <col min="9474" max="9474" width="9.140625" customWidth="1"/>
    <col min="9475" max="9475" width="10" customWidth="1"/>
    <col min="9476" max="9476" width="15.7109375" customWidth="1"/>
    <col min="9477" max="9478" width="15.42578125" customWidth="1"/>
    <col min="9479" max="9479" width="16.140625" customWidth="1"/>
    <col min="9480" max="9482" width="6.85546875" customWidth="1"/>
    <col min="9729" max="9729" width="68.42578125" customWidth="1"/>
    <col min="9730" max="9730" width="9.140625" customWidth="1"/>
    <col min="9731" max="9731" width="10" customWidth="1"/>
    <col min="9732" max="9732" width="15.7109375" customWidth="1"/>
    <col min="9733" max="9734" width="15.42578125" customWidth="1"/>
    <col min="9735" max="9735" width="16.140625" customWidth="1"/>
    <col min="9736" max="9738" width="6.85546875" customWidth="1"/>
    <col min="9985" max="9985" width="68.42578125" customWidth="1"/>
    <col min="9986" max="9986" width="9.140625" customWidth="1"/>
    <col min="9987" max="9987" width="10" customWidth="1"/>
    <col min="9988" max="9988" width="15.7109375" customWidth="1"/>
    <col min="9989" max="9990" width="15.42578125" customWidth="1"/>
    <col min="9991" max="9991" width="16.140625" customWidth="1"/>
    <col min="9992" max="9994" width="6.85546875" customWidth="1"/>
    <col min="10241" max="10241" width="68.42578125" customWidth="1"/>
    <col min="10242" max="10242" width="9.140625" customWidth="1"/>
    <col min="10243" max="10243" width="10" customWidth="1"/>
    <col min="10244" max="10244" width="15.7109375" customWidth="1"/>
    <col min="10245" max="10246" width="15.42578125" customWidth="1"/>
    <col min="10247" max="10247" width="16.140625" customWidth="1"/>
    <col min="10248" max="10250" width="6.85546875" customWidth="1"/>
    <col min="10497" max="10497" width="68.42578125" customWidth="1"/>
    <col min="10498" max="10498" width="9.140625" customWidth="1"/>
    <col min="10499" max="10499" width="10" customWidth="1"/>
    <col min="10500" max="10500" width="15.7109375" customWidth="1"/>
    <col min="10501" max="10502" width="15.42578125" customWidth="1"/>
    <col min="10503" max="10503" width="16.140625" customWidth="1"/>
    <col min="10504" max="10506" width="6.85546875" customWidth="1"/>
    <col min="10753" max="10753" width="68.42578125" customWidth="1"/>
    <col min="10754" max="10754" width="9.140625" customWidth="1"/>
    <col min="10755" max="10755" width="10" customWidth="1"/>
    <col min="10756" max="10756" width="15.7109375" customWidth="1"/>
    <col min="10757" max="10758" width="15.42578125" customWidth="1"/>
    <col min="10759" max="10759" width="16.140625" customWidth="1"/>
    <col min="10760" max="10762" width="6.85546875" customWidth="1"/>
    <col min="11009" max="11009" width="68.42578125" customWidth="1"/>
    <col min="11010" max="11010" width="9.140625" customWidth="1"/>
    <col min="11011" max="11011" width="10" customWidth="1"/>
    <col min="11012" max="11012" width="15.7109375" customWidth="1"/>
    <col min="11013" max="11014" width="15.42578125" customWidth="1"/>
    <col min="11015" max="11015" width="16.140625" customWidth="1"/>
    <col min="11016" max="11018" width="6.85546875" customWidth="1"/>
    <col min="11265" max="11265" width="68.42578125" customWidth="1"/>
    <col min="11266" max="11266" width="9.140625" customWidth="1"/>
    <col min="11267" max="11267" width="10" customWidth="1"/>
    <col min="11268" max="11268" width="15.7109375" customWidth="1"/>
    <col min="11269" max="11270" width="15.42578125" customWidth="1"/>
    <col min="11271" max="11271" width="16.140625" customWidth="1"/>
    <col min="11272" max="11274" width="6.85546875" customWidth="1"/>
    <col min="11521" max="11521" width="68.42578125" customWidth="1"/>
    <col min="11522" max="11522" width="9.140625" customWidth="1"/>
    <col min="11523" max="11523" width="10" customWidth="1"/>
    <col min="11524" max="11524" width="15.7109375" customWidth="1"/>
    <col min="11525" max="11526" width="15.42578125" customWidth="1"/>
    <col min="11527" max="11527" width="16.140625" customWidth="1"/>
    <col min="11528" max="11530" width="6.85546875" customWidth="1"/>
    <col min="11777" max="11777" width="68.42578125" customWidth="1"/>
    <col min="11778" max="11778" width="9.140625" customWidth="1"/>
    <col min="11779" max="11779" width="10" customWidth="1"/>
    <col min="11780" max="11780" width="15.7109375" customWidth="1"/>
    <col min="11781" max="11782" width="15.42578125" customWidth="1"/>
    <col min="11783" max="11783" width="16.140625" customWidth="1"/>
    <col min="11784" max="11786" width="6.85546875" customWidth="1"/>
    <col min="12033" max="12033" width="68.42578125" customWidth="1"/>
    <col min="12034" max="12034" width="9.140625" customWidth="1"/>
    <col min="12035" max="12035" width="10" customWidth="1"/>
    <col min="12036" max="12036" width="15.7109375" customWidth="1"/>
    <col min="12037" max="12038" width="15.42578125" customWidth="1"/>
    <col min="12039" max="12039" width="16.140625" customWidth="1"/>
    <col min="12040" max="12042" width="6.85546875" customWidth="1"/>
    <col min="12289" max="12289" width="68.42578125" customWidth="1"/>
    <col min="12290" max="12290" width="9.140625" customWidth="1"/>
    <col min="12291" max="12291" width="10" customWidth="1"/>
    <col min="12292" max="12292" width="15.7109375" customWidth="1"/>
    <col min="12293" max="12294" width="15.42578125" customWidth="1"/>
    <col min="12295" max="12295" width="16.140625" customWidth="1"/>
    <col min="12296" max="12298" width="6.85546875" customWidth="1"/>
    <col min="12545" max="12545" width="68.42578125" customWidth="1"/>
    <col min="12546" max="12546" width="9.140625" customWidth="1"/>
    <col min="12547" max="12547" width="10" customWidth="1"/>
    <col min="12548" max="12548" width="15.7109375" customWidth="1"/>
    <col min="12549" max="12550" width="15.42578125" customWidth="1"/>
    <col min="12551" max="12551" width="16.140625" customWidth="1"/>
    <col min="12552" max="12554" width="6.85546875" customWidth="1"/>
    <col min="12801" max="12801" width="68.42578125" customWidth="1"/>
    <col min="12802" max="12802" width="9.140625" customWidth="1"/>
    <col min="12803" max="12803" width="10" customWidth="1"/>
    <col min="12804" max="12804" width="15.7109375" customWidth="1"/>
    <col min="12805" max="12806" width="15.42578125" customWidth="1"/>
    <col min="12807" max="12807" width="16.140625" customWidth="1"/>
    <col min="12808" max="12810" width="6.85546875" customWidth="1"/>
    <col min="13057" max="13057" width="68.42578125" customWidth="1"/>
    <col min="13058" max="13058" width="9.140625" customWidth="1"/>
    <col min="13059" max="13059" width="10" customWidth="1"/>
    <col min="13060" max="13060" width="15.7109375" customWidth="1"/>
    <col min="13061" max="13062" width="15.42578125" customWidth="1"/>
    <col min="13063" max="13063" width="16.140625" customWidth="1"/>
    <col min="13064" max="13066" width="6.85546875" customWidth="1"/>
    <col min="13313" max="13313" width="68.42578125" customWidth="1"/>
    <col min="13314" max="13314" width="9.140625" customWidth="1"/>
    <col min="13315" max="13315" width="10" customWidth="1"/>
    <col min="13316" max="13316" width="15.7109375" customWidth="1"/>
    <col min="13317" max="13318" width="15.42578125" customWidth="1"/>
    <col min="13319" max="13319" width="16.140625" customWidth="1"/>
    <col min="13320" max="13322" width="6.85546875" customWidth="1"/>
    <col min="13569" max="13569" width="68.42578125" customWidth="1"/>
    <col min="13570" max="13570" width="9.140625" customWidth="1"/>
    <col min="13571" max="13571" width="10" customWidth="1"/>
    <col min="13572" max="13572" width="15.7109375" customWidth="1"/>
    <col min="13573" max="13574" width="15.42578125" customWidth="1"/>
    <col min="13575" max="13575" width="16.140625" customWidth="1"/>
    <col min="13576" max="13578" width="6.85546875" customWidth="1"/>
    <col min="13825" max="13825" width="68.42578125" customWidth="1"/>
    <col min="13826" max="13826" width="9.140625" customWidth="1"/>
    <col min="13827" max="13827" width="10" customWidth="1"/>
    <col min="13828" max="13828" width="15.7109375" customWidth="1"/>
    <col min="13829" max="13830" width="15.42578125" customWidth="1"/>
    <col min="13831" max="13831" width="16.140625" customWidth="1"/>
    <col min="13832" max="13834" width="6.85546875" customWidth="1"/>
    <col min="14081" max="14081" width="68.42578125" customWidth="1"/>
    <col min="14082" max="14082" width="9.140625" customWidth="1"/>
    <col min="14083" max="14083" width="10" customWidth="1"/>
    <col min="14084" max="14084" width="15.7109375" customWidth="1"/>
    <col min="14085" max="14086" width="15.42578125" customWidth="1"/>
    <col min="14087" max="14087" width="16.140625" customWidth="1"/>
    <col min="14088" max="14090" width="6.85546875" customWidth="1"/>
    <col min="14337" max="14337" width="68.42578125" customWidth="1"/>
    <col min="14338" max="14338" width="9.140625" customWidth="1"/>
    <col min="14339" max="14339" width="10" customWidth="1"/>
    <col min="14340" max="14340" width="15.7109375" customWidth="1"/>
    <col min="14341" max="14342" width="15.42578125" customWidth="1"/>
    <col min="14343" max="14343" width="16.140625" customWidth="1"/>
    <col min="14344" max="14346" width="6.85546875" customWidth="1"/>
    <col min="14593" max="14593" width="68.42578125" customWidth="1"/>
    <col min="14594" max="14594" width="9.140625" customWidth="1"/>
    <col min="14595" max="14595" width="10" customWidth="1"/>
    <col min="14596" max="14596" width="15.7109375" customWidth="1"/>
    <col min="14597" max="14598" width="15.42578125" customWidth="1"/>
    <col min="14599" max="14599" width="16.140625" customWidth="1"/>
    <col min="14600" max="14602" width="6.85546875" customWidth="1"/>
    <col min="14849" max="14849" width="68.42578125" customWidth="1"/>
    <col min="14850" max="14850" width="9.140625" customWidth="1"/>
    <col min="14851" max="14851" width="10" customWidth="1"/>
    <col min="14852" max="14852" width="15.7109375" customWidth="1"/>
    <col min="14853" max="14854" width="15.42578125" customWidth="1"/>
    <col min="14855" max="14855" width="16.140625" customWidth="1"/>
    <col min="14856" max="14858" width="6.85546875" customWidth="1"/>
    <col min="15105" max="15105" width="68.42578125" customWidth="1"/>
    <col min="15106" max="15106" width="9.140625" customWidth="1"/>
    <col min="15107" max="15107" width="10" customWidth="1"/>
    <col min="15108" max="15108" width="15.7109375" customWidth="1"/>
    <col min="15109" max="15110" width="15.42578125" customWidth="1"/>
    <col min="15111" max="15111" width="16.140625" customWidth="1"/>
    <col min="15112" max="15114" width="6.85546875" customWidth="1"/>
    <col min="15361" max="15361" width="68.42578125" customWidth="1"/>
    <col min="15362" max="15362" width="9.140625" customWidth="1"/>
    <col min="15363" max="15363" width="10" customWidth="1"/>
    <col min="15364" max="15364" width="15.7109375" customWidth="1"/>
    <col min="15365" max="15366" width="15.42578125" customWidth="1"/>
    <col min="15367" max="15367" width="16.140625" customWidth="1"/>
    <col min="15368" max="15370" width="6.85546875" customWidth="1"/>
    <col min="15617" max="15617" width="68.42578125" customWidth="1"/>
    <col min="15618" max="15618" width="9.140625" customWidth="1"/>
    <col min="15619" max="15619" width="10" customWidth="1"/>
    <col min="15620" max="15620" width="15.7109375" customWidth="1"/>
    <col min="15621" max="15622" width="15.42578125" customWidth="1"/>
    <col min="15623" max="15623" width="16.140625" customWidth="1"/>
    <col min="15624" max="15626" width="6.85546875" customWidth="1"/>
    <col min="15873" max="15873" width="68.42578125" customWidth="1"/>
    <col min="15874" max="15874" width="9.140625" customWidth="1"/>
    <col min="15875" max="15875" width="10" customWidth="1"/>
    <col min="15876" max="15876" width="15.7109375" customWidth="1"/>
    <col min="15877" max="15878" width="15.42578125" customWidth="1"/>
    <col min="15879" max="15879" width="16.140625" customWidth="1"/>
    <col min="15880" max="15882" width="6.85546875" customWidth="1"/>
    <col min="16129" max="16129" width="68.42578125" customWidth="1"/>
    <col min="16130" max="16130" width="9.140625" customWidth="1"/>
    <col min="16131" max="16131" width="10" customWidth="1"/>
    <col min="16132" max="16132" width="15.7109375" customWidth="1"/>
    <col min="16133" max="16134" width="15.42578125" customWidth="1"/>
    <col min="16135" max="16135" width="16.140625" customWidth="1"/>
    <col min="16136" max="16138" width="6.85546875" customWidth="1"/>
  </cols>
  <sheetData>
    <row r="1" spans="1:10" ht="15" customHeight="1">
      <c r="A1" s="667" t="s">
        <v>844</v>
      </c>
      <c r="B1" s="667" t="s">
        <v>1063</v>
      </c>
      <c r="C1" s="667" t="s">
        <v>1064</v>
      </c>
      <c r="D1" s="667" t="s">
        <v>1065</v>
      </c>
      <c r="E1" s="667"/>
      <c r="F1" s="667" t="s">
        <v>1066</v>
      </c>
      <c r="G1" s="667"/>
      <c r="H1" s="541"/>
      <c r="I1" s="541"/>
      <c r="J1" s="541"/>
    </row>
    <row r="2" spans="1:10" ht="15" customHeight="1">
      <c r="A2" s="667"/>
      <c r="B2" s="667"/>
      <c r="C2" s="667"/>
      <c r="D2" s="489" t="s">
        <v>1067</v>
      </c>
      <c r="E2" s="489" t="s">
        <v>923</v>
      </c>
      <c r="F2" s="489" t="s">
        <v>1067</v>
      </c>
      <c r="G2" s="489" t="s">
        <v>923</v>
      </c>
      <c r="H2" s="541"/>
      <c r="I2" s="541"/>
      <c r="J2" s="541"/>
    </row>
    <row r="3" spans="1:10" ht="15" customHeight="1">
      <c r="A3" s="539" t="s">
        <v>1068</v>
      </c>
      <c r="B3" s="491" t="s">
        <v>16</v>
      </c>
      <c r="C3" s="491" t="s">
        <v>818</v>
      </c>
      <c r="D3" s="542">
        <f>BCThuNhap_06203!D17</f>
        <v>3938390</v>
      </c>
      <c r="E3" s="542" t="e">
        <f>BCThuNhap_06203!#REF!</f>
        <v>#REF!</v>
      </c>
      <c r="F3" s="542">
        <f>BCThuNhap_06203!E17</f>
        <v>0</v>
      </c>
      <c r="G3" s="542" t="e">
        <f>BCThuNhap_06203!#REF!</f>
        <v>#REF!</v>
      </c>
      <c r="H3" s="541"/>
      <c r="I3" s="541"/>
      <c r="J3" s="541"/>
    </row>
    <row r="4" spans="1:10" ht="15" customHeight="1">
      <c r="A4" s="491" t="s">
        <v>1069</v>
      </c>
      <c r="B4" s="491" t="s">
        <v>17</v>
      </c>
      <c r="C4" s="491" t="s">
        <v>818</v>
      </c>
      <c r="D4" s="542">
        <f>BCThuNhap_06203!D18</f>
        <v>0</v>
      </c>
      <c r="E4" s="542" t="e">
        <f>BCThuNhap_06203!#REF!</f>
        <v>#REF!</v>
      </c>
      <c r="F4" s="542">
        <f>BCThuNhap_06203!E18</f>
        <v>0</v>
      </c>
      <c r="G4" s="542" t="e">
        <f>BCThuNhap_06203!#REF!</f>
        <v>#REF!</v>
      </c>
      <c r="H4" s="541"/>
      <c r="I4" s="541"/>
      <c r="J4" s="541"/>
    </row>
    <row r="5" spans="1:10" ht="15" customHeight="1">
      <c r="A5" s="491" t="s">
        <v>1070</v>
      </c>
      <c r="B5" s="491" t="s">
        <v>18</v>
      </c>
      <c r="C5" s="491" t="s">
        <v>818</v>
      </c>
      <c r="D5" s="542">
        <f>BCThuNhap_06203!D21</f>
        <v>3938390</v>
      </c>
      <c r="E5" s="542" t="e">
        <f>BCThuNhap_06203!#REF!</f>
        <v>#REF!</v>
      </c>
      <c r="F5" s="542">
        <f>BCThuNhap_06203!E21</f>
        <v>0</v>
      </c>
      <c r="G5" s="542" t="e">
        <f>BCThuNhap_06203!#REF!</f>
        <v>#REF!</v>
      </c>
      <c r="H5" s="541"/>
      <c r="I5" s="541"/>
      <c r="J5" s="541"/>
    </row>
    <row r="6" spans="1:10" ht="15" customHeight="1">
      <c r="A6" s="491" t="s">
        <v>1071</v>
      </c>
      <c r="B6" s="491" t="s">
        <v>27</v>
      </c>
      <c r="C6" s="491" t="s">
        <v>818</v>
      </c>
      <c r="D6" s="491">
        <f>+VLOOKUP(B6,BCThuNhap_06203!$B$17:$D$72,3,0)</f>
        <v>0</v>
      </c>
      <c r="E6" s="491" t="e">
        <f>+VLOOKUP(B6,BCThuNhap_06203!$B$17:$D$72,4,0)</f>
        <v>#REF!</v>
      </c>
      <c r="F6" s="491" t="e">
        <f>+VLOOKUP(B6,BCThuNhap_06203!$B$17:$E$72,5,0)</f>
        <v>#REF!</v>
      </c>
      <c r="G6" s="491" t="e">
        <f>+VLOOKUP(B6,BCThuNhap_06203!$B$17:$E$72,6,0)</f>
        <v>#REF!</v>
      </c>
      <c r="H6" s="541"/>
      <c r="I6" s="541"/>
      <c r="J6" s="541"/>
    </row>
    <row r="7" spans="1:10" ht="15" customHeight="1">
      <c r="A7" s="491" t="s">
        <v>1072</v>
      </c>
      <c r="B7" s="491" t="s">
        <v>28</v>
      </c>
      <c r="C7" s="491" t="s">
        <v>818</v>
      </c>
      <c r="D7" s="491">
        <f>+VLOOKUP(B7,BCThuNhap_06203!$B$17:$D$72,3,0)</f>
        <v>0</v>
      </c>
      <c r="E7" s="491" t="e">
        <f>+VLOOKUP(B7,BCThuNhap_06203!$B$17:$D$72,4,0)</f>
        <v>#REF!</v>
      </c>
      <c r="F7" s="491" t="e">
        <f>+VLOOKUP(B7,BCThuNhap_06203!$B$17:$E$72,5,0)</f>
        <v>#REF!</v>
      </c>
      <c r="G7" s="491" t="e">
        <f>+VLOOKUP(B7,BCThuNhap_06203!$B$17:$E$72,6,0)</f>
        <v>#REF!</v>
      </c>
      <c r="H7" s="541"/>
      <c r="I7" s="541"/>
      <c r="J7" s="541"/>
    </row>
    <row r="8" spans="1:10" ht="15" customHeight="1">
      <c r="A8" s="491" t="s">
        <v>1073</v>
      </c>
      <c r="B8" s="491" t="s">
        <v>29</v>
      </c>
      <c r="C8" s="491" t="s">
        <v>818</v>
      </c>
      <c r="D8" s="491">
        <f>+VLOOKUP(B8,BCThuNhap_06203!$B$17:$D$72,3,0)</f>
        <v>0</v>
      </c>
      <c r="E8" s="491" t="e">
        <f>+VLOOKUP(B8,BCThuNhap_06203!$B$17:$D$72,4,0)</f>
        <v>#REF!</v>
      </c>
      <c r="F8" s="491" t="e">
        <f>+VLOOKUP(B8,BCThuNhap_06203!$B$17:$E$72,5,0)</f>
        <v>#REF!</v>
      </c>
      <c r="G8" s="491" t="e">
        <f>+VLOOKUP(B8,BCThuNhap_06203!$B$17:$E$72,6,0)</f>
        <v>#REF!</v>
      </c>
      <c r="H8" s="541"/>
      <c r="I8" s="541"/>
      <c r="J8" s="541"/>
    </row>
    <row r="9" spans="1:10" ht="15" customHeight="1">
      <c r="A9" s="491" t="s">
        <v>1074</v>
      </c>
      <c r="B9" s="491" t="s">
        <v>30</v>
      </c>
      <c r="C9" s="491" t="s">
        <v>818</v>
      </c>
      <c r="D9" s="491">
        <f>+VLOOKUP(B9,BCThuNhap_06203!$B$17:$D$72,3,0)</f>
        <v>0</v>
      </c>
      <c r="E9" s="491" t="e">
        <f>+VLOOKUP(B9,BCThuNhap_06203!$B$17:$D$72,4,0)</f>
        <v>#REF!</v>
      </c>
      <c r="F9" s="491" t="e">
        <f>+VLOOKUP(B9,BCThuNhap_06203!$B$17:$E$72,5,0)</f>
        <v>#REF!</v>
      </c>
      <c r="G9" s="491" t="e">
        <f>+VLOOKUP(B9,BCThuNhap_06203!$B$17:$E$72,6,0)</f>
        <v>#REF!</v>
      </c>
      <c r="H9" s="541"/>
      <c r="I9" s="541"/>
      <c r="J9" s="541"/>
    </row>
    <row r="10" spans="1:10" ht="15" customHeight="1">
      <c r="A10" s="491" t="s">
        <v>1075</v>
      </c>
      <c r="B10" s="491" t="s">
        <v>31</v>
      </c>
      <c r="C10" s="491" t="s">
        <v>818</v>
      </c>
      <c r="D10" s="491">
        <f>+VLOOKUP(B10,BCThuNhap_06203!$B$17:$D$72,3,0)</f>
        <v>0</v>
      </c>
      <c r="E10" s="491" t="e">
        <f>+VLOOKUP(B10,BCThuNhap_06203!$B$17:$D$72,4,0)</f>
        <v>#REF!</v>
      </c>
      <c r="F10" s="491" t="e">
        <f>+VLOOKUP(B10,BCThuNhap_06203!$B$17:$E$72,5,0)</f>
        <v>#REF!</v>
      </c>
      <c r="G10" s="491" t="e">
        <f>+VLOOKUP(B10,BCThuNhap_06203!$B$17:$E$72,6,0)</f>
        <v>#REF!</v>
      </c>
      <c r="H10" s="541"/>
      <c r="I10" s="541"/>
      <c r="J10" s="541"/>
    </row>
    <row r="11" spans="1:10" ht="15" customHeight="1">
      <c r="A11" s="491" t="s">
        <v>1076</v>
      </c>
      <c r="B11" s="491" t="s">
        <v>32</v>
      </c>
      <c r="C11" s="491" t="s">
        <v>818</v>
      </c>
      <c r="D11" s="491">
        <f>+VLOOKUP(B11,BCThuNhap_06203!$B$17:$D$72,3,0)</f>
        <v>0</v>
      </c>
      <c r="E11" s="491" t="e">
        <f>+VLOOKUP(B11,BCThuNhap_06203!$B$17:$D$72,4,0)</f>
        <v>#REF!</v>
      </c>
      <c r="F11" s="491" t="e">
        <f>+VLOOKUP(B11,BCThuNhap_06203!$B$17:$E$72,5,0)</f>
        <v>#REF!</v>
      </c>
      <c r="G11" s="491" t="e">
        <f>+VLOOKUP(B11,BCThuNhap_06203!$B$17:$E$72,6,0)</f>
        <v>#REF!</v>
      </c>
      <c r="H11" s="541"/>
      <c r="I11" s="541"/>
      <c r="J11" s="541"/>
    </row>
    <row r="12" spans="1:10" ht="15" customHeight="1">
      <c r="A12" s="539" t="s">
        <v>1077</v>
      </c>
      <c r="B12" s="491" t="s">
        <v>26</v>
      </c>
      <c r="C12" s="491" t="s">
        <v>818</v>
      </c>
      <c r="D12" s="491">
        <f>+VLOOKUP(B12,BCThuNhap_06203!$B$17:$D$72,3,0)</f>
        <v>0</v>
      </c>
      <c r="E12" s="491" t="e">
        <f>+VLOOKUP(B12,BCThuNhap_06203!$B$17:$D$72,4,0)</f>
        <v>#REF!</v>
      </c>
      <c r="F12" s="491" t="e">
        <f>+VLOOKUP(B12,BCThuNhap_06203!$B$17:$E$72,5,0)</f>
        <v>#REF!</v>
      </c>
      <c r="G12" s="491" t="e">
        <f>+VLOOKUP(B12,BCThuNhap_06203!$B$17:$E$72,6,0)</f>
        <v>#REF!</v>
      </c>
      <c r="H12" s="541"/>
      <c r="I12" s="541"/>
      <c r="J12" s="541"/>
    </row>
    <row r="13" spans="1:10" ht="15" customHeight="1">
      <c r="A13" s="491" t="s">
        <v>1078</v>
      </c>
      <c r="B13" s="491" t="s">
        <v>25</v>
      </c>
      <c r="C13" s="491" t="s">
        <v>818</v>
      </c>
      <c r="D13" s="491">
        <f>+VLOOKUP(B13,BCThuNhap_06203!$B$17:$D$72,3,0)</f>
        <v>0</v>
      </c>
      <c r="E13" s="491" t="e">
        <f>+VLOOKUP(B13,BCThuNhap_06203!$B$17:$D$72,4,0)</f>
        <v>#REF!</v>
      </c>
      <c r="F13" s="491" t="e">
        <f>+VLOOKUP(B13,BCThuNhap_06203!$B$17:$E$72,5,0)</f>
        <v>#REF!</v>
      </c>
      <c r="G13" s="491" t="e">
        <f>+VLOOKUP(B13,BCThuNhap_06203!$B$17:$E$72,6,0)</f>
        <v>#REF!</v>
      </c>
      <c r="H13" s="541"/>
      <c r="I13" s="541"/>
      <c r="J13" s="541"/>
    </row>
    <row r="14" spans="1:10" ht="15" customHeight="1">
      <c r="A14" s="491" t="s">
        <v>1079</v>
      </c>
      <c r="B14" s="491" t="s">
        <v>24</v>
      </c>
      <c r="C14" s="491" t="s">
        <v>818</v>
      </c>
      <c r="D14" s="491">
        <f>+VLOOKUP(B14,BCThuNhap_06203!$B$17:$D$72,3,0)</f>
        <v>0</v>
      </c>
      <c r="E14" s="491" t="e">
        <f>+VLOOKUP(B14,BCThuNhap_06203!$B$17:$D$72,4,0)</f>
        <v>#REF!</v>
      </c>
      <c r="F14" s="491" t="e">
        <f>+VLOOKUP(B14,BCThuNhap_06203!$B$17:$E$72,5,0)</f>
        <v>#REF!</v>
      </c>
      <c r="G14" s="491" t="e">
        <f>+VLOOKUP(B14,BCThuNhap_06203!$B$17:$E$72,6,0)</f>
        <v>#REF!</v>
      </c>
      <c r="H14" s="541"/>
      <c r="I14" s="541"/>
      <c r="J14" s="541"/>
    </row>
    <row r="15" spans="1:10" ht="15" customHeight="1">
      <c r="A15" s="491" t="s">
        <v>1080</v>
      </c>
      <c r="B15" s="491" t="s">
        <v>23</v>
      </c>
      <c r="C15" s="491" t="s">
        <v>818</v>
      </c>
      <c r="D15" s="491">
        <f>+VLOOKUP(B15,BCThuNhap_06203!$B$17:$D$72,3,0)</f>
        <v>0</v>
      </c>
      <c r="E15" s="491" t="e">
        <f>+VLOOKUP(B15,BCThuNhap_06203!$B$17:$D$72,4,0)</f>
        <v>#REF!</v>
      </c>
      <c r="F15" s="491" t="e">
        <f>+VLOOKUP(B15,BCThuNhap_06203!$B$17:$E$72,5,0)</f>
        <v>#REF!</v>
      </c>
      <c r="G15" s="491" t="e">
        <f>+VLOOKUP(B15,BCThuNhap_06203!$B$17:$E$72,6,0)</f>
        <v>#REF!</v>
      </c>
      <c r="H15" s="541"/>
      <c r="I15" s="541"/>
      <c r="J15" s="541"/>
    </row>
    <row r="16" spans="1:10" ht="15" customHeight="1">
      <c r="A16" s="491" t="s">
        <v>1081</v>
      </c>
      <c r="B16" s="491" t="s">
        <v>22</v>
      </c>
      <c r="C16" s="491" t="s">
        <v>818</v>
      </c>
      <c r="D16" s="491">
        <f>+VLOOKUP(B16,BCThuNhap_06203!$B$17:$D$72,3,0)</f>
        <v>0</v>
      </c>
      <c r="E16" s="491" t="e">
        <f>+VLOOKUP(B16,BCThuNhap_06203!$B$17:$D$72,4,0)</f>
        <v>#REF!</v>
      </c>
      <c r="F16" s="491" t="e">
        <f>+VLOOKUP(B16,BCThuNhap_06203!$B$17:$E$72,5,0)</f>
        <v>#REF!</v>
      </c>
      <c r="G16" s="491" t="e">
        <f>+VLOOKUP(B16,BCThuNhap_06203!$B$17:$E$72,6,0)</f>
        <v>#REF!</v>
      </c>
      <c r="H16" s="541"/>
      <c r="I16" s="541"/>
      <c r="J16" s="541"/>
    </row>
    <row r="17" spans="1:10" ht="15" customHeight="1">
      <c r="A17" s="491" t="s">
        <v>1082</v>
      </c>
      <c r="B17" s="491" t="s">
        <v>33</v>
      </c>
      <c r="C17" s="491" t="s">
        <v>818</v>
      </c>
      <c r="D17" s="491">
        <f>+VLOOKUP(B17,BCThuNhap_06203!$B$17:$D$72,3,0)</f>
        <v>0</v>
      </c>
      <c r="E17" s="491" t="e">
        <f>+VLOOKUP(B17,BCThuNhap_06203!$B$17:$D$72,4,0)</f>
        <v>#REF!</v>
      </c>
      <c r="F17" s="491" t="e">
        <f>+VLOOKUP(B17,BCThuNhap_06203!$B$17:$E$72,5,0)</f>
        <v>#REF!</v>
      </c>
      <c r="G17" s="491" t="e">
        <f>+VLOOKUP(B17,BCThuNhap_06203!$B$17:$E$72,6,0)</f>
        <v>#REF!</v>
      </c>
      <c r="H17" s="541"/>
      <c r="I17" s="541"/>
      <c r="J17" s="541"/>
    </row>
    <row r="18" spans="1:10" ht="15" customHeight="1">
      <c r="A18" s="539" t="s">
        <v>1083</v>
      </c>
      <c r="B18" s="491" t="s">
        <v>34</v>
      </c>
      <c r="C18" s="491" t="s">
        <v>818</v>
      </c>
      <c r="D18" s="491">
        <f>+VLOOKUP(B18,BCThuNhap_06203!$B$17:$D$72,3,0)</f>
        <v>42000000</v>
      </c>
      <c r="E18" s="491" t="e">
        <f>+VLOOKUP(B18,BCThuNhap_06203!$B$17:$D$72,4,0)</f>
        <v>#REF!</v>
      </c>
      <c r="F18" s="491" t="e">
        <f>+VLOOKUP(B18,BCThuNhap_06203!$B$17:$E$72,5,0)</f>
        <v>#REF!</v>
      </c>
      <c r="G18" s="491" t="e">
        <f>+VLOOKUP(B18,BCThuNhap_06203!$B$17:$E$72,6,0)</f>
        <v>#REF!</v>
      </c>
      <c r="H18" s="541"/>
      <c r="I18" s="541"/>
      <c r="J18" s="541"/>
    </row>
    <row r="19" spans="1:10" ht="15" customHeight="1">
      <c r="A19" s="491" t="s">
        <v>1084</v>
      </c>
      <c r="B19" s="491" t="s">
        <v>35</v>
      </c>
      <c r="C19" s="491" t="s">
        <v>818</v>
      </c>
      <c r="D19" s="491">
        <f>+VLOOKUP(B19,BCThuNhap_06203!$B$17:$D$72,3,0)</f>
        <v>0</v>
      </c>
      <c r="E19" s="491" t="e">
        <f>+VLOOKUP(B19,BCThuNhap_06203!$B$17:$D$72,4,0)</f>
        <v>#REF!</v>
      </c>
      <c r="F19" s="491" t="e">
        <f>+VLOOKUP(B19,BCThuNhap_06203!$B$17:$E$72,5,0)</f>
        <v>#REF!</v>
      </c>
      <c r="G19" s="491" t="e">
        <f>+VLOOKUP(B19,BCThuNhap_06203!$B$17:$E$72,6,0)</f>
        <v>#REF!</v>
      </c>
      <c r="H19" s="541"/>
      <c r="I19" s="541"/>
      <c r="J19" s="541"/>
    </row>
    <row r="20" spans="1:10" ht="15" customHeight="1">
      <c r="A20" s="491" t="s">
        <v>1085</v>
      </c>
      <c r="B20" s="491" t="s">
        <v>37</v>
      </c>
      <c r="C20" s="491" t="s">
        <v>818</v>
      </c>
      <c r="D20" s="491">
        <f>+VLOOKUP(B20,BCThuNhap_06203!$B$17:$D$72,3,0)</f>
        <v>15000000</v>
      </c>
      <c r="E20" s="491" t="e">
        <f>+VLOOKUP(B20,BCThuNhap_06203!$B$17:$D$72,4,0)</f>
        <v>#REF!</v>
      </c>
      <c r="F20" s="491" t="e">
        <f>+VLOOKUP(B20,BCThuNhap_06203!$B$17:$E$72,5,0)</f>
        <v>#REF!</v>
      </c>
      <c r="G20" s="491" t="e">
        <f>+VLOOKUP(B20,BCThuNhap_06203!$B$17:$E$72,6,0)</f>
        <v>#REF!</v>
      </c>
      <c r="H20" s="541"/>
      <c r="I20" s="541"/>
      <c r="J20" s="541"/>
    </row>
    <row r="21" spans="1:10" ht="15" customHeight="1">
      <c r="A21" s="491" t="s">
        <v>1086</v>
      </c>
      <c r="B21" s="491" t="s">
        <v>38</v>
      </c>
      <c r="C21" s="491" t="s">
        <v>818</v>
      </c>
      <c r="D21" s="491">
        <f>+VLOOKUP(B21,BCThuNhap_06203!$B$17:$D$72,3,0)</f>
        <v>5500000</v>
      </c>
      <c r="E21" s="491" t="e">
        <f>+VLOOKUP(B21,BCThuNhap_06203!$B$17:$D$72,4,0)</f>
        <v>#REF!</v>
      </c>
      <c r="F21" s="491" t="e">
        <f>+VLOOKUP(B21,BCThuNhap_06203!$B$17:$E$72,5,0)</f>
        <v>#REF!</v>
      </c>
      <c r="G21" s="491" t="e">
        <f>+VLOOKUP(B21,BCThuNhap_06203!$B$17:$E$72,6,0)</f>
        <v>#REF!</v>
      </c>
      <c r="H21" s="541"/>
      <c r="I21" s="541"/>
      <c r="J21" s="541"/>
    </row>
    <row r="22" spans="1:10" ht="15" customHeight="1">
      <c r="A22" s="491" t="s">
        <v>1087</v>
      </c>
      <c r="B22" s="491" t="s">
        <v>39</v>
      </c>
      <c r="C22" s="491" t="s">
        <v>818</v>
      </c>
      <c r="D22" s="491">
        <f>+VLOOKUP(B22,BCThuNhap_06203!$B$17:$D$72,3,0)</f>
        <v>16500000</v>
      </c>
      <c r="E22" s="491" t="e">
        <f>+VLOOKUP(B22,BCThuNhap_06203!$B$17:$D$72,4,0)</f>
        <v>#REF!</v>
      </c>
      <c r="F22" s="491" t="e">
        <f>+VLOOKUP(B22,BCThuNhap_06203!$B$17:$E$72,5,0)</f>
        <v>#REF!</v>
      </c>
      <c r="G22" s="491" t="e">
        <f>+VLOOKUP(B22,BCThuNhap_06203!$B$17:$E$72,6,0)</f>
        <v>#REF!</v>
      </c>
      <c r="H22" s="541"/>
      <c r="I22" s="541"/>
      <c r="J22" s="541"/>
    </row>
    <row r="23" spans="1:10" ht="15" customHeight="1">
      <c r="A23" s="491" t="s">
        <v>1088</v>
      </c>
      <c r="B23" s="491" t="s">
        <v>40</v>
      </c>
      <c r="C23" s="491" t="s">
        <v>818</v>
      </c>
      <c r="D23" s="491">
        <f>+VLOOKUP(B23,BCThuNhap_06203!$B$17:$D$72,3,0)</f>
        <v>0</v>
      </c>
      <c r="E23" s="491" t="e">
        <f>+VLOOKUP(B23,BCThuNhap_06203!$B$17:$D$72,4,0)</f>
        <v>#REF!</v>
      </c>
      <c r="F23" s="491" t="e">
        <f>+VLOOKUP(B23,BCThuNhap_06203!$B$17:$E$72,5,0)</f>
        <v>#REF!</v>
      </c>
      <c r="G23" s="491" t="e">
        <f>+VLOOKUP(B23,BCThuNhap_06203!$B$17:$E$72,6,0)</f>
        <v>#REF!</v>
      </c>
      <c r="H23" s="541"/>
      <c r="I23" s="541"/>
      <c r="J23" s="541"/>
    </row>
    <row r="24" spans="1:10" ht="15" customHeight="1">
      <c r="A24" s="491" t="s">
        <v>1089</v>
      </c>
      <c r="B24" s="491" t="s">
        <v>41</v>
      </c>
      <c r="C24" s="491" t="s">
        <v>818</v>
      </c>
      <c r="D24" s="491">
        <f>+VLOOKUP(B24,BCThuNhap_06203!$B$17:$D$72,3,0)</f>
        <v>0</v>
      </c>
      <c r="E24" s="491" t="e">
        <f>+VLOOKUP(B24,BCThuNhap_06203!$B$17:$D$72,4,0)</f>
        <v>#REF!</v>
      </c>
      <c r="F24" s="491" t="e">
        <f>+VLOOKUP(B24,BCThuNhap_06203!$B$17:$E$72,5,0)</f>
        <v>#REF!</v>
      </c>
      <c r="G24" s="491" t="e">
        <f>+VLOOKUP(B24,BCThuNhap_06203!$B$17:$E$72,6,0)</f>
        <v>#REF!</v>
      </c>
      <c r="H24" s="541"/>
      <c r="I24" s="541"/>
      <c r="J24" s="541"/>
    </row>
    <row r="25" spans="1:10" ht="15" customHeight="1">
      <c r="A25" s="491" t="s">
        <v>1090</v>
      </c>
      <c r="B25" s="491" t="s">
        <v>42</v>
      </c>
      <c r="C25" s="491" t="s">
        <v>818</v>
      </c>
      <c r="D25" s="491">
        <f>+VLOOKUP(B25,BCThuNhap_06203!$B$17:$D$72,3,0)</f>
        <v>0</v>
      </c>
      <c r="E25" s="491" t="e">
        <f>+VLOOKUP(B25,BCThuNhap_06203!$B$17:$D$72,4,0)</f>
        <v>#REF!</v>
      </c>
      <c r="F25" s="491" t="e">
        <f>+VLOOKUP(B25,BCThuNhap_06203!$B$17:$E$72,5,0)</f>
        <v>#REF!</v>
      </c>
      <c r="G25" s="491" t="e">
        <f>+VLOOKUP(B25,BCThuNhap_06203!$B$17:$E$72,6,0)</f>
        <v>#REF!</v>
      </c>
      <c r="H25" s="541"/>
      <c r="I25" s="541"/>
      <c r="J25" s="541"/>
    </row>
    <row r="26" spans="1:10" ht="15" customHeight="1">
      <c r="A26" s="491" t="s">
        <v>1091</v>
      </c>
      <c r="B26" s="491" t="s">
        <v>43</v>
      </c>
      <c r="C26" s="491" t="s">
        <v>818</v>
      </c>
      <c r="D26" s="491">
        <f>+VLOOKUP(B26,BCThuNhap_06203!$B$17:$D$72,3,0)</f>
        <v>0</v>
      </c>
      <c r="E26" s="491" t="e">
        <f>+VLOOKUP(B26,BCThuNhap_06203!$B$17:$D$72,4,0)</f>
        <v>#REF!</v>
      </c>
      <c r="F26" s="491" t="e">
        <f>+VLOOKUP(B26,BCThuNhap_06203!$B$17:$E$72,5,0)</f>
        <v>#REF!</v>
      </c>
      <c r="G26" s="491" t="e">
        <f>+VLOOKUP(B26,BCThuNhap_06203!$B$17:$E$72,6,0)</f>
        <v>#REF!</v>
      </c>
      <c r="H26" s="541"/>
      <c r="I26" s="541"/>
      <c r="J26" s="541"/>
    </row>
    <row r="27" spans="1:10" ht="15" customHeight="1">
      <c r="A27" s="491" t="s">
        <v>1092</v>
      </c>
      <c r="B27" s="491" t="s">
        <v>44</v>
      </c>
      <c r="C27" s="491" t="s">
        <v>818</v>
      </c>
      <c r="D27" s="491">
        <f>+VLOOKUP(B27,BCThuNhap_06203!$B$17:$D$72,3,0)</f>
        <v>0</v>
      </c>
      <c r="E27" s="491" t="e">
        <f>+VLOOKUP(B27,BCThuNhap_06203!$B$17:$D$72,4,0)</f>
        <v>#REF!</v>
      </c>
      <c r="F27" s="491" t="e">
        <f>+VLOOKUP(B27,BCThuNhap_06203!$B$17:$E$72,5,0)</f>
        <v>#REF!</v>
      </c>
      <c r="G27" s="491" t="e">
        <f>+VLOOKUP(B27,BCThuNhap_06203!$B$17:$E$72,6,0)</f>
        <v>#REF!</v>
      </c>
      <c r="H27" s="541"/>
      <c r="I27" s="541"/>
      <c r="J27" s="541"/>
    </row>
    <row r="28" spans="1:10" ht="15" customHeight="1">
      <c r="A28" s="491" t="s">
        <v>1093</v>
      </c>
      <c r="B28" s="491" t="s">
        <v>36</v>
      </c>
      <c r="C28" s="491" t="s">
        <v>818</v>
      </c>
      <c r="D28" s="491">
        <f>+VLOOKUP(B28,BCThuNhap_06203!$B$17:$D$72,3,0)</f>
        <v>5000000</v>
      </c>
      <c r="E28" s="491" t="e">
        <f>+VLOOKUP(B28,BCThuNhap_06203!$B$17:$D$72,4,0)</f>
        <v>#REF!</v>
      </c>
      <c r="F28" s="491" t="e">
        <f>+VLOOKUP(B28,BCThuNhap_06203!$B$17:$E$72,5,0)</f>
        <v>#REF!</v>
      </c>
      <c r="G28" s="491" t="e">
        <f>+VLOOKUP(B28,BCThuNhap_06203!$B$17:$E$72,6,0)</f>
        <v>#REF!</v>
      </c>
      <c r="H28" s="541"/>
      <c r="I28" s="541"/>
      <c r="J28" s="541"/>
    </row>
    <row r="29" spans="1:10" ht="15" customHeight="1">
      <c r="A29" s="539" t="s">
        <v>1094</v>
      </c>
      <c r="B29" s="491" t="s">
        <v>45</v>
      </c>
      <c r="C29" s="491" t="s">
        <v>818</v>
      </c>
      <c r="D29" s="491">
        <f>+VLOOKUP(B29,BCThuNhap_06203!$B$17:$D$72,3,0)</f>
        <v>-38061610</v>
      </c>
      <c r="E29" s="491" t="e">
        <f>+VLOOKUP(B29,BCThuNhap_06203!$B$17:$D$72,4,0)</f>
        <v>#REF!</v>
      </c>
      <c r="F29" s="491" t="e">
        <f>+VLOOKUP(B29,BCThuNhap_06203!$B$17:$E$72,5,0)</f>
        <v>#REF!</v>
      </c>
      <c r="G29" s="491" t="e">
        <f>+VLOOKUP(B29,BCThuNhap_06203!$B$17:$E$72,6,0)</f>
        <v>#REF!</v>
      </c>
      <c r="H29" s="541"/>
      <c r="I29" s="541"/>
      <c r="J29" s="541"/>
    </row>
    <row r="30" spans="1:10" ht="15" customHeight="1">
      <c r="A30" s="539" t="s">
        <v>1095</v>
      </c>
      <c r="B30" s="491" t="s">
        <v>46</v>
      </c>
      <c r="C30" s="491" t="s">
        <v>818</v>
      </c>
      <c r="D30" s="491">
        <f>+VLOOKUP(B30,BCThuNhap_06203!$B$17:$D$72,3,0)</f>
        <v>0</v>
      </c>
      <c r="E30" s="491" t="e">
        <f>+VLOOKUP(B30,BCThuNhap_06203!$B$17:$D$72,4,0)</f>
        <v>#REF!</v>
      </c>
      <c r="F30" s="491" t="e">
        <f>+VLOOKUP(B30,BCThuNhap_06203!$B$17:$E$72,5,0)</f>
        <v>#REF!</v>
      </c>
      <c r="G30" s="491" t="e">
        <f>+VLOOKUP(B30,BCThuNhap_06203!$B$17:$E$72,6,0)</f>
        <v>#REF!</v>
      </c>
      <c r="H30" s="541"/>
      <c r="I30" s="541"/>
      <c r="J30" s="541"/>
    </row>
    <row r="31" spans="1:10" ht="15" customHeight="1">
      <c r="A31" s="491" t="s">
        <v>1096</v>
      </c>
      <c r="B31" s="491" t="s">
        <v>47</v>
      </c>
      <c r="C31" s="491" t="s">
        <v>818</v>
      </c>
      <c r="D31" s="491">
        <f>+VLOOKUP(B31,BCThuNhap_06203!$B$17:$D$72,3,0)</f>
        <v>0</v>
      </c>
      <c r="E31" s="491" t="e">
        <f>+VLOOKUP(B31,BCThuNhap_06203!$B$17:$D$72,4,0)</f>
        <v>#REF!</v>
      </c>
      <c r="F31" s="491" t="e">
        <f>+VLOOKUP(B31,BCThuNhap_06203!$B$17:$E$72,5,0)</f>
        <v>#REF!</v>
      </c>
      <c r="G31" s="491" t="e">
        <f>+VLOOKUP(B31,BCThuNhap_06203!$B$17:$E$72,6,0)</f>
        <v>#REF!</v>
      </c>
      <c r="H31" s="541"/>
      <c r="I31" s="541"/>
      <c r="J31" s="541"/>
    </row>
    <row r="32" spans="1:10" ht="15" customHeight="1">
      <c r="A32" s="491" t="s">
        <v>1097</v>
      </c>
      <c r="B32" s="491" t="s">
        <v>48</v>
      </c>
      <c r="C32" s="491" t="s">
        <v>818</v>
      </c>
      <c r="D32" s="491">
        <f>+VLOOKUP(B32,BCThuNhap_06203!$B$17:$D$72,3,0)</f>
        <v>0</v>
      </c>
      <c r="E32" s="491" t="e">
        <f>+VLOOKUP(B32,BCThuNhap_06203!$B$17:$D$72,4,0)</f>
        <v>#REF!</v>
      </c>
      <c r="F32" s="491" t="e">
        <f>+VLOOKUP(B32,BCThuNhap_06203!$B$17:$E$72,5,0)</f>
        <v>#REF!</v>
      </c>
      <c r="G32" s="491" t="e">
        <f>+VLOOKUP(B32,BCThuNhap_06203!$B$17:$E$72,6,0)</f>
        <v>#REF!</v>
      </c>
      <c r="H32" s="541"/>
      <c r="I32" s="541"/>
      <c r="J32" s="541"/>
    </row>
    <row r="33" spans="1:10" ht="15" customHeight="1">
      <c r="A33" s="539" t="s">
        <v>1098</v>
      </c>
      <c r="B33" s="491" t="s">
        <v>21</v>
      </c>
      <c r="C33" s="491" t="s">
        <v>818</v>
      </c>
      <c r="D33" s="491">
        <f>+VLOOKUP(B33,BCThuNhap_06203!$B$17:$D$72,3,0)</f>
        <v>-38061610</v>
      </c>
      <c r="E33" s="491" t="e">
        <f>+VLOOKUP(B33,BCThuNhap_06203!$B$17:$D$72,4,0)</f>
        <v>#REF!</v>
      </c>
      <c r="F33" s="491" t="e">
        <f>+VLOOKUP(B33,BCThuNhap_06203!$B$17:$E$72,5,0)</f>
        <v>#REF!</v>
      </c>
      <c r="G33" s="491" t="e">
        <f>+VLOOKUP(B33,BCThuNhap_06203!$B$17:$E$72,6,0)</f>
        <v>#REF!</v>
      </c>
      <c r="H33" s="541"/>
      <c r="I33" s="541"/>
      <c r="J33" s="541"/>
    </row>
    <row r="34" spans="1:10" ht="15" customHeight="1">
      <c r="A34" s="491" t="s">
        <v>1099</v>
      </c>
      <c r="B34" s="491" t="s">
        <v>20</v>
      </c>
      <c r="C34" s="491" t="s">
        <v>818</v>
      </c>
      <c r="D34" s="491">
        <f>+VLOOKUP(B34,BCThuNhap_06203!$B$17:$D$72,3,0)</f>
        <v>-38061610</v>
      </c>
      <c r="E34" s="491" t="e">
        <f>+VLOOKUP(B34,BCThuNhap_06203!$B$17:$D$72,4,0)</f>
        <v>#REF!</v>
      </c>
      <c r="F34" s="491" t="e">
        <f>+VLOOKUP(B34,BCThuNhap_06203!$B$17:$E$72,5,0)</f>
        <v>#REF!</v>
      </c>
      <c r="G34" s="491" t="e">
        <f>+VLOOKUP(B34,BCThuNhap_06203!$B$17:$E$72,6,0)</f>
        <v>#REF!</v>
      </c>
      <c r="H34" s="541"/>
      <c r="I34" s="541"/>
      <c r="J34" s="541"/>
    </row>
    <row r="35" spans="1:10" ht="15" customHeight="1">
      <c r="A35" s="491" t="s">
        <v>1100</v>
      </c>
      <c r="B35" s="491" t="s">
        <v>19</v>
      </c>
      <c r="C35" s="491" t="s">
        <v>818</v>
      </c>
      <c r="D35" s="491">
        <f>+VLOOKUP(B35,BCThuNhap_06203!$B$17:$D$72,3,0)</f>
        <v>0</v>
      </c>
      <c r="E35" s="491" t="e">
        <f>+VLOOKUP(B35,BCThuNhap_06203!$B$17:$D$72,4,0)</f>
        <v>#REF!</v>
      </c>
      <c r="F35" s="491" t="e">
        <f>+VLOOKUP(B35,BCThuNhap_06203!$B$17:$E$72,5,0)</f>
        <v>#REF!</v>
      </c>
      <c r="G35" s="491" t="e">
        <f>+VLOOKUP(B35,BCThuNhap_06203!$B$17:$E$72,6,0)</f>
        <v>#REF!</v>
      </c>
      <c r="H35" s="541"/>
      <c r="I35" s="541"/>
      <c r="J35" s="541"/>
    </row>
    <row r="36" spans="1:10" ht="15" customHeight="1">
      <c r="A36" s="539" t="s">
        <v>1101</v>
      </c>
      <c r="B36" s="491" t="s">
        <v>49</v>
      </c>
      <c r="C36" s="491" t="s">
        <v>818</v>
      </c>
      <c r="D36" s="491">
        <f>+VLOOKUP(B36,BCThuNhap_06203!$B$17:$D$72,3,0)</f>
        <v>0</v>
      </c>
      <c r="E36" s="491" t="e">
        <f>+VLOOKUP(B36,BCThuNhap_06203!$B$17:$D$72,4,0)</f>
        <v>#REF!</v>
      </c>
      <c r="F36" s="491" t="e">
        <f>+VLOOKUP(B36,BCThuNhap_06203!$B$17:$E$72,5,0)</f>
        <v>#REF!</v>
      </c>
      <c r="G36" s="491" t="e">
        <f>+VLOOKUP(B36,BCThuNhap_06203!$B$17:$E$72,6,0)</f>
        <v>#REF!</v>
      </c>
      <c r="H36" s="541"/>
      <c r="I36" s="541"/>
      <c r="J36" s="541"/>
    </row>
    <row r="37" spans="1:10" ht="15" customHeight="1">
      <c r="A37" s="539" t="s">
        <v>1102</v>
      </c>
      <c r="B37" s="491" t="s">
        <v>50</v>
      </c>
      <c r="C37" s="491" t="s">
        <v>818</v>
      </c>
      <c r="D37" s="491">
        <f>+VLOOKUP(B37,BCThuNhap_06203!$B$17:$D$72,3,0)</f>
        <v>-38061610</v>
      </c>
      <c r="E37" s="491" t="e">
        <f>+VLOOKUP(B37,BCThuNhap_06203!$B$17:$D$72,4,0)</f>
        <v>#REF!</v>
      </c>
      <c r="F37" s="491" t="e">
        <f>+VLOOKUP(B37,BCThuNhap_06203!$B$17:$E$72,5,0)</f>
        <v>#REF!</v>
      </c>
      <c r="G37" s="491" t="e">
        <f>+VLOOKUP(B37,BCThuNhap_06203!$B$17:$E$72,6,0)</f>
        <v>#REF!</v>
      </c>
      <c r="H37" s="541"/>
      <c r="I37" s="541"/>
      <c r="J37" s="541"/>
    </row>
    <row r="38" spans="1:10" ht="15" customHeight="1">
      <c r="A38" s="541" t="s">
        <v>818</v>
      </c>
      <c r="B38" s="541" t="s">
        <v>818</v>
      </c>
      <c r="C38" s="541" t="s">
        <v>818</v>
      </c>
      <c r="D38" s="541" t="s">
        <v>818</v>
      </c>
      <c r="E38" s="541" t="s">
        <v>818</v>
      </c>
      <c r="F38" s="541" t="s">
        <v>818</v>
      </c>
      <c r="G38" s="541" t="s">
        <v>818</v>
      </c>
      <c r="H38" s="541"/>
      <c r="I38" s="541"/>
      <c r="J38" s="541"/>
    </row>
  </sheetData>
  <mergeCells count="5">
    <mergeCell ref="A1:A2"/>
    <mergeCell ref="B1:B2"/>
    <mergeCell ref="C1:C2"/>
    <mergeCell ref="D1:E1"/>
    <mergeCell ref="F1:G1"/>
  </mergeCells>
  <pageMargins left="0.7" right="0.7" top="0.75" bottom="0.75" header="0.3" footer="0.3"/>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42"/>
  <sheetViews>
    <sheetView topLeftCell="A25" workbookViewId="0">
      <selection activeCell="D20" sqref="D20"/>
    </sheetView>
  </sheetViews>
  <sheetFormatPr defaultRowHeight="12.75"/>
  <cols>
    <col min="1" max="1" width="61.85546875" customWidth="1"/>
    <col min="2" max="2" width="6.85546875" customWidth="1"/>
    <col min="3" max="3" width="24.42578125" customWidth="1"/>
    <col min="4" max="5" width="21.5703125" customWidth="1"/>
    <col min="257" max="257" width="61.85546875" customWidth="1"/>
    <col min="258" max="258" width="6.85546875" customWidth="1"/>
    <col min="259" max="259" width="24.42578125" customWidth="1"/>
    <col min="260" max="261" width="21.5703125" customWidth="1"/>
    <col min="513" max="513" width="61.85546875" customWidth="1"/>
    <col min="514" max="514" width="6.85546875" customWidth="1"/>
    <col min="515" max="515" width="24.42578125" customWidth="1"/>
    <col min="516" max="517" width="21.5703125" customWidth="1"/>
    <col min="769" max="769" width="61.85546875" customWidth="1"/>
    <col min="770" max="770" width="6.85546875" customWidth="1"/>
    <col min="771" max="771" width="24.42578125" customWidth="1"/>
    <col min="772" max="773" width="21.5703125" customWidth="1"/>
    <col min="1025" max="1025" width="61.85546875" customWidth="1"/>
    <col min="1026" max="1026" width="6.85546875" customWidth="1"/>
    <col min="1027" max="1027" width="24.42578125" customWidth="1"/>
    <col min="1028" max="1029" width="21.5703125" customWidth="1"/>
    <col min="1281" max="1281" width="61.85546875" customWidth="1"/>
    <col min="1282" max="1282" width="6.85546875" customWidth="1"/>
    <col min="1283" max="1283" width="24.42578125" customWidth="1"/>
    <col min="1284" max="1285" width="21.5703125" customWidth="1"/>
    <col min="1537" max="1537" width="61.85546875" customWidth="1"/>
    <col min="1538" max="1538" width="6.85546875" customWidth="1"/>
    <col min="1539" max="1539" width="24.42578125" customWidth="1"/>
    <col min="1540" max="1541" width="21.5703125" customWidth="1"/>
    <col min="1793" max="1793" width="61.85546875" customWidth="1"/>
    <col min="1794" max="1794" width="6.85546875" customWidth="1"/>
    <col min="1795" max="1795" width="24.42578125" customWidth="1"/>
    <col min="1796" max="1797" width="21.5703125" customWidth="1"/>
    <col min="2049" max="2049" width="61.85546875" customWidth="1"/>
    <col min="2050" max="2050" width="6.85546875" customWidth="1"/>
    <col min="2051" max="2051" width="24.42578125" customWidth="1"/>
    <col min="2052" max="2053" width="21.5703125" customWidth="1"/>
    <col min="2305" max="2305" width="61.85546875" customWidth="1"/>
    <col min="2306" max="2306" width="6.85546875" customWidth="1"/>
    <col min="2307" max="2307" width="24.42578125" customWidth="1"/>
    <col min="2308" max="2309" width="21.5703125" customWidth="1"/>
    <col min="2561" max="2561" width="61.85546875" customWidth="1"/>
    <col min="2562" max="2562" width="6.85546875" customWidth="1"/>
    <col min="2563" max="2563" width="24.42578125" customWidth="1"/>
    <col min="2564" max="2565" width="21.5703125" customWidth="1"/>
    <col min="2817" max="2817" width="61.85546875" customWidth="1"/>
    <col min="2818" max="2818" width="6.85546875" customWidth="1"/>
    <col min="2819" max="2819" width="24.42578125" customWidth="1"/>
    <col min="2820" max="2821" width="21.5703125" customWidth="1"/>
    <col min="3073" max="3073" width="61.85546875" customWidth="1"/>
    <col min="3074" max="3074" width="6.85546875" customWidth="1"/>
    <col min="3075" max="3075" width="24.42578125" customWidth="1"/>
    <col min="3076" max="3077" width="21.5703125" customWidth="1"/>
    <col min="3329" max="3329" width="61.85546875" customWidth="1"/>
    <col min="3330" max="3330" width="6.85546875" customWidth="1"/>
    <col min="3331" max="3331" width="24.42578125" customWidth="1"/>
    <col min="3332" max="3333" width="21.5703125" customWidth="1"/>
    <col min="3585" max="3585" width="61.85546875" customWidth="1"/>
    <col min="3586" max="3586" width="6.85546875" customWidth="1"/>
    <col min="3587" max="3587" width="24.42578125" customWidth="1"/>
    <col min="3588" max="3589" width="21.5703125" customWidth="1"/>
    <col min="3841" max="3841" width="61.85546875" customWidth="1"/>
    <col min="3842" max="3842" width="6.85546875" customWidth="1"/>
    <col min="3843" max="3843" width="24.42578125" customWidth="1"/>
    <col min="3844" max="3845" width="21.5703125" customWidth="1"/>
    <col min="4097" max="4097" width="61.85546875" customWidth="1"/>
    <col min="4098" max="4098" width="6.85546875" customWidth="1"/>
    <col min="4099" max="4099" width="24.42578125" customWidth="1"/>
    <col min="4100" max="4101" width="21.5703125" customWidth="1"/>
    <col min="4353" max="4353" width="61.85546875" customWidth="1"/>
    <col min="4354" max="4354" width="6.85546875" customWidth="1"/>
    <col min="4355" max="4355" width="24.42578125" customWidth="1"/>
    <col min="4356" max="4357" width="21.5703125" customWidth="1"/>
    <col min="4609" max="4609" width="61.85546875" customWidth="1"/>
    <col min="4610" max="4610" width="6.85546875" customWidth="1"/>
    <col min="4611" max="4611" width="24.42578125" customWidth="1"/>
    <col min="4612" max="4613" width="21.5703125" customWidth="1"/>
    <col min="4865" max="4865" width="61.85546875" customWidth="1"/>
    <col min="4866" max="4866" width="6.85546875" customWidth="1"/>
    <col min="4867" max="4867" width="24.42578125" customWidth="1"/>
    <col min="4868" max="4869" width="21.5703125" customWidth="1"/>
    <col min="5121" max="5121" width="61.85546875" customWidth="1"/>
    <col min="5122" max="5122" width="6.85546875" customWidth="1"/>
    <col min="5123" max="5123" width="24.42578125" customWidth="1"/>
    <col min="5124" max="5125" width="21.5703125" customWidth="1"/>
    <col min="5377" max="5377" width="61.85546875" customWidth="1"/>
    <col min="5378" max="5378" width="6.85546875" customWidth="1"/>
    <col min="5379" max="5379" width="24.42578125" customWidth="1"/>
    <col min="5380" max="5381" width="21.5703125" customWidth="1"/>
    <col min="5633" max="5633" width="61.85546875" customWidth="1"/>
    <col min="5634" max="5634" width="6.85546875" customWidth="1"/>
    <col min="5635" max="5635" width="24.42578125" customWidth="1"/>
    <col min="5636" max="5637" width="21.5703125" customWidth="1"/>
    <col min="5889" max="5889" width="61.85546875" customWidth="1"/>
    <col min="5890" max="5890" width="6.85546875" customWidth="1"/>
    <col min="5891" max="5891" width="24.42578125" customWidth="1"/>
    <col min="5892" max="5893" width="21.5703125" customWidth="1"/>
    <col min="6145" max="6145" width="61.85546875" customWidth="1"/>
    <col min="6146" max="6146" width="6.85546875" customWidth="1"/>
    <col min="6147" max="6147" width="24.42578125" customWidth="1"/>
    <col min="6148" max="6149" width="21.5703125" customWidth="1"/>
    <col min="6401" max="6401" width="61.85546875" customWidth="1"/>
    <col min="6402" max="6402" width="6.85546875" customWidth="1"/>
    <col min="6403" max="6403" width="24.42578125" customWidth="1"/>
    <col min="6404" max="6405" width="21.5703125" customWidth="1"/>
    <col min="6657" max="6657" width="61.85546875" customWidth="1"/>
    <col min="6658" max="6658" width="6.85546875" customWidth="1"/>
    <col min="6659" max="6659" width="24.42578125" customWidth="1"/>
    <col min="6660" max="6661" width="21.5703125" customWidth="1"/>
    <col min="6913" max="6913" width="61.85546875" customWidth="1"/>
    <col min="6914" max="6914" width="6.85546875" customWidth="1"/>
    <col min="6915" max="6915" width="24.42578125" customWidth="1"/>
    <col min="6916" max="6917" width="21.5703125" customWidth="1"/>
    <col min="7169" max="7169" width="61.85546875" customWidth="1"/>
    <col min="7170" max="7170" width="6.85546875" customWidth="1"/>
    <col min="7171" max="7171" width="24.42578125" customWidth="1"/>
    <col min="7172" max="7173" width="21.5703125" customWidth="1"/>
    <col min="7425" max="7425" width="61.85546875" customWidth="1"/>
    <col min="7426" max="7426" width="6.85546875" customWidth="1"/>
    <col min="7427" max="7427" width="24.42578125" customWidth="1"/>
    <col min="7428" max="7429" width="21.5703125" customWidth="1"/>
    <col min="7681" max="7681" width="61.85546875" customWidth="1"/>
    <col min="7682" max="7682" width="6.85546875" customWidth="1"/>
    <col min="7683" max="7683" width="24.42578125" customWidth="1"/>
    <col min="7684" max="7685" width="21.5703125" customWidth="1"/>
    <col min="7937" max="7937" width="61.85546875" customWidth="1"/>
    <col min="7938" max="7938" width="6.85546875" customWidth="1"/>
    <col min="7939" max="7939" width="24.42578125" customWidth="1"/>
    <col min="7940" max="7941" width="21.5703125" customWidth="1"/>
    <col min="8193" max="8193" width="61.85546875" customWidth="1"/>
    <col min="8194" max="8194" width="6.85546875" customWidth="1"/>
    <col min="8195" max="8195" width="24.42578125" customWidth="1"/>
    <col min="8196" max="8197" width="21.5703125" customWidth="1"/>
    <col min="8449" max="8449" width="61.85546875" customWidth="1"/>
    <col min="8450" max="8450" width="6.85546875" customWidth="1"/>
    <col min="8451" max="8451" width="24.42578125" customWidth="1"/>
    <col min="8452" max="8453" width="21.5703125" customWidth="1"/>
    <col min="8705" max="8705" width="61.85546875" customWidth="1"/>
    <col min="8706" max="8706" width="6.85546875" customWidth="1"/>
    <col min="8707" max="8707" width="24.42578125" customWidth="1"/>
    <col min="8708" max="8709" width="21.5703125" customWidth="1"/>
    <col min="8961" max="8961" width="61.85546875" customWidth="1"/>
    <col min="8962" max="8962" width="6.85546875" customWidth="1"/>
    <col min="8963" max="8963" width="24.42578125" customWidth="1"/>
    <col min="8964" max="8965" width="21.5703125" customWidth="1"/>
    <col min="9217" max="9217" width="61.85546875" customWidth="1"/>
    <col min="9218" max="9218" width="6.85546875" customWidth="1"/>
    <col min="9219" max="9219" width="24.42578125" customWidth="1"/>
    <col min="9220" max="9221" width="21.5703125" customWidth="1"/>
    <col min="9473" max="9473" width="61.85546875" customWidth="1"/>
    <col min="9474" max="9474" width="6.85546875" customWidth="1"/>
    <col min="9475" max="9475" width="24.42578125" customWidth="1"/>
    <col min="9476" max="9477" width="21.5703125" customWidth="1"/>
    <col min="9729" max="9729" width="61.85546875" customWidth="1"/>
    <col min="9730" max="9730" width="6.85546875" customWidth="1"/>
    <col min="9731" max="9731" width="24.42578125" customWidth="1"/>
    <col min="9732" max="9733" width="21.5703125" customWidth="1"/>
    <col min="9985" max="9985" width="61.85546875" customWidth="1"/>
    <col min="9986" max="9986" width="6.85546875" customWidth="1"/>
    <col min="9987" max="9987" width="24.42578125" customWidth="1"/>
    <col min="9988" max="9989" width="21.5703125" customWidth="1"/>
    <col min="10241" max="10241" width="61.85546875" customWidth="1"/>
    <col min="10242" max="10242" width="6.85546875" customWidth="1"/>
    <col min="10243" max="10243" width="24.42578125" customWidth="1"/>
    <col min="10244" max="10245" width="21.5703125" customWidth="1"/>
    <col min="10497" max="10497" width="61.85546875" customWidth="1"/>
    <col min="10498" max="10498" width="6.85546875" customWidth="1"/>
    <col min="10499" max="10499" width="24.42578125" customWidth="1"/>
    <col min="10500" max="10501" width="21.5703125" customWidth="1"/>
    <col min="10753" max="10753" width="61.85546875" customWidth="1"/>
    <col min="10754" max="10754" width="6.85546875" customWidth="1"/>
    <col min="10755" max="10755" width="24.42578125" customWidth="1"/>
    <col min="10756" max="10757" width="21.5703125" customWidth="1"/>
    <col min="11009" max="11009" width="61.85546875" customWidth="1"/>
    <col min="11010" max="11010" width="6.85546875" customWidth="1"/>
    <col min="11011" max="11011" width="24.42578125" customWidth="1"/>
    <col min="11012" max="11013" width="21.5703125" customWidth="1"/>
    <col min="11265" max="11265" width="61.85546875" customWidth="1"/>
    <col min="11266" max="11266" width="6.85546875" customWidth="1"/>
    <col min="11267" max="11267" width="24.42578125" customWidth="1"/>
    <col min="11268" max="11269" width="21.5703125" customWidth="1"/>
    <col min="11521" max="11521" width="61.85546875" customWidth="1"/>
    <col min="11522" max="11522" width="6.85546875" customWidth="1"/>
    <col min="11523" max="11523" width="24.42578125" customWidth="1"/>
    <col min="11524" max="11525" width="21.5703125" customWidth="1"/>
    <col min="11777" max="11777" width="61.85546875" customWidth="1"/>
    <col min="11778" max="11778" width="6.85546875" customWidth="1"/>
    <col min="11779" max="11779" width="24.42578125" customWidth="1"/>
    <col min="11780" max="11781" width="21.5703125" customWidth="1"/>
    <col min="12033" max="12033" width="61.85546875" customWidth="1"/>
    <col min="12034" max="12034" width="6.85546875" customWidth="1"/>
    <col min="12035" max="12035" width="24.42578125" customWidth="1"/>
    <col min="12036" max="12037" width="21.5703125" customWidth="1"/>
    <col min="12289" max="12289" width="61.85546875" customWidth="1"/>
    <col min="12290" max="12290" width="6.85546875" customWidth="1"/>
    <col min="12291" max="12291" width="24.42578125" customWidth="1"/>
    <col min="12292" max="12293" width="21.5703125" customWidth="1"/>
    <col min="12545" max="12545" width="61.85546875" customWidth="1"/>
    <col min="12546" max="12546" width="6.85546875" customWidth="1"/>
    <col min="12547" max="12547" width="24.42578125" customWidth="1"/>
    <col min="12548" max="12549" width="21.5703125" customWidth="1"/>
    <col min="12801" max="12801" width="61.85546875" customWidth="1"/>
    <col min="12802" max="12802" width="6.85546875" customWidth="1"/>
    <col min="12803" max="12803" width="24.42578125" customWidth="1"/>
    <col min="12804" max="12805" width="21.5703125" customWidth="1"/>
    <col min="13057" max="13057" width="61.85546875" customWidth="1"/>
    <col min="13058" max="13058" width="6.85546875" customWidth="1"/>
    <col min="13059" max="13059" width="24.42578125" customWidth="1"/>
    <col min="13060" max="13061" width="21.5703125" customWidth="1"/>
    <col min="13313" max="13313" width="61.85546875" customWidth="1"/>
    <col min="13314" max="13314" width="6.85546875" customWidth="1"/>
    <col min="13315" max="13315" width="24.42578125" customWidth="1"/>
    <col min="13316" max="13317" width="21.5703125" customWidth="1"/>
    <col min="13569" max="13569" width="61.85546875" customWidth="1"/>
    <col min="13570" max="13570" width="6.85546875" customWidth="1"/>
    <col min="13571" max="13571" width="24.42578125" customWidth="1"/>
    <col min="13572" max="13573" width="21.5703125" customWidth="1"/>
    <col min="13825" max="13825" width="61.85546875" customWidth="1"/>
    <col min="13826" max="13826" width="6.85546875" customWidth="1"/>
    <col min="13827" max="13827" width="24.42578125" customWidth="1"/>
    <col min="13828" max="13829" width="21.5703125" customWidth="1"/>
    <col min="14081" max="14081" width="61.85546875" customWidth="1"/>
    <col min="14082" max="14082" width="6.85546875" customWidth="1"/>
    <col min="14083" max="14083" width="24.42578125" customWidth="1"/>
    <col min="14084" max="14085" width="21.5703125" customWidth="1"/>
    <col min="14337" max="14337" width="61.85546875" customWidth="1"/>
    <col min="14338" max="14338" width="6.85546875" customWidth="1"/>
    <col min="14339" max="14339" width="24.42578125" customWidth="1"/>
    <col min="14340" max="14341" width="21.5703125" customWidth="1"/>
    <col min="14593" max="14593" width="61.85546875" customWidth="1"/>
    <col min="14594" max="14594" width="6.85546875" customWidth="1"/>
    <col min="14595" max="14595" width="24.42578125" customWidth="1"/>
    <col min="14596" max="14597" width="21.5703125" customWidth="1"/>
    <col min="14849" max="14849" width="61.85546875" customWidth="1"/>
    <col min="14850" max="14850" width="6.85546875" customWidth="1"/>
    <col min="14851" max="14851" width="24.42578125" customWidth="1"/>
    <col min="14852" max="14853" width="21.5703125" customWidth="1"/>
    <col min="15105" max="15105" width="61.85546875" customWidth="1"/>
    <col min="15106" max="15106" width="6.85546875" customWidth="1"/>
    <col min="15107" max="15107" width="24.42578125" customWidth="1"/>
    <col min="15108" max="15109" width="21.5703125" customWidth="1"/>
    <col min="15361" max="15361" width="61.85546875" customWidth="1"/>
    <col min="15362" max="15362" width="6.85546875" customWidth="1"/>
    <col min="15363" max="15363" width="24.42578125" customWidth="1"/>
    <col min="15364" max="15365" width="21.5703125" customWidth="1"/>
    <col min="15617" max="15617" width="61.85546875" customWidth="1"/>
    <col min="15618" max="15618" width="6.85546875" customWidth="1"/>
    <col min="15619" max="15619" width="24.42578125" customWidth="1"/>
    <col min="15620" max="15621" width="21.5703125" customWidth="1"/>
    <col min="15873" max="15873" width="61.85546875" customWidth="1"/>
    <col min="15874" max="15874" width="6.85546875" customWidth="1"/>
    <col min="15875" max="15875" width="24.42578125" customWidth="1"/>
    <col min="15876" max="15877" width="21.5703125" customWidth="1"/>
    <col min="16129" max="16129" width="61.85546875" customWidth="1"/>
    <col min="16130" max="16130" width="6.85546875" customWidth="1"/>
    <col min="16131" max="16131" width="24.42578125" customWidth="1"/>
    <col min="16132" max="16133" width="21.5703125" customWidth="1"/>
  </cols>
  <sheetData>
    <row r="1" spans="1:5" ht="15" customHeight="1">
      <c r="A1" s="489" t="s">
        <v>844</v>
      </c>
      <c r="B1" s="489" t="s">
        <v>1063</v>
      </c>
      <c r="C1" s="489" t="s">
        <v>1064</v>
      </c>
      <c r="D1" s="489" t="s">
        <v>1065</v>
      </c>
      <c r="E1" s="489" t="s">
        <v>1066</v>
      </c>
    </row>
    <row r="2" spans="1:5" ht="15" customHeight="1">
      <c r="A2" s="539" t="s">
        <v>1149</v>
      </c>
      <c r="B2" s="491" t="s">
        <v>51</v>
      </c>
      <c r="C2" s="491" t="s">
        <v>818</v>
      </c>
      <c r="D2" s="491" t="s">
        <v>818</v>
      </c>
      <c r="E2" s="491" t="s">
        <v>818</v>
      </c>
    </row>
    <row r="3" spans="1:5" ht="15" customHeight="1">
      <c r="A3" s="491" t="s">
        <v>1150</v>
      </c>
      <c r="B3" s="491" t="s">
        <v>16</v>
      </c>
      <c r="C3" s="491" t="s">
        <v>818</v>
      </c>
      <c r="D3" s="491">
        <f>+VLOOKUP(B3,BCLCGT_06262!$B$19:$D$64,3,0)</f>
        <v>-38061610</v>
      </c>
      <c r="E3" s="491">
        <f>+VLOOKUP(B3,BCLCGT_06262!$B$19:$E$64,4,0)</f>
        <v>0</v>
      </c>
    </row>
    <row r="4" spans="1:5" ht="15" customHeight="1">
      <c r="A4" s="491" t="s">
        <v>1151</v>
      </c>
      <c r="B4" s="491" t="s">
        <v>17</v>
      </c>
      <c r="C4" s="491" t="s">
        <v>818</v>
      </c>
      <c r="D4" s="491">
        <f>+VLOOKUP(B4,BCLCGT_06262!$B$19:$D$64,3,0)</f>
        <v>5000000</v>
      </c>
      <c r="E4" s="491">
        <f>+VLOOKUP(B4,BCLCGT_06262!$B$19:$E$64,4,0)</f>
        <v>0</v>
      </c>
    </row>
    <row r="5" spans="1:5" ht="15" customHeight="1">
      <c r="A5" s="491" t="s">
        <v>1152</v>
      </c>
      <c r="B5" s="491" t="s">
        <v>18</v>
      </c>
      <c r="C5" s="491" t="s">
        <v>818</v>
      </c>
      <c r="D5" s="491">
        <f>+VLOOKUP(B5,BCLCGT_06262!$B$19:$D$64,3,0)</f>
        <v>0</v>
      </c>
      <c r="E5" s="491">
        <f>+VLOOKUP(B5,BCLCGT_06262!$B$19:$E$64,4,0)</f>
        <v>0</v>
      </c>
    </row>
    <row r="6" spans="1:5" ht="15" customHeight="1">
      <c r="A6" s="491" t="s">
        <v>1153</v>
      </c>
      <c r="B6" s="491" t="s">
        <v>27</v>
      </c>
      <c r="C6" s="491" t="s">
        <v>818</v>
      </c>
      <c r="D6" s="491">
        <f>+VLOOKUP(B6,BCLCGT_06262!$B$19:$D$64,3,0)</f>
        <v>5000000</v>
      </c>
      <c r="E6" s="491">
        <f>+VLOOKUP(B6,BCLCGT_06262!$B$19:$E$64,4,0)</f>
        <v>0</v>
      </c>
    </row>
    <row r="7" spans="1:5" ht="15" customHeight="1">
      <c r="A7" s="491" t="s">
        <v>1154</v>
      </c>
      <c r="B7" s="491" t="s">
        <v>28</v>
      </c>
      <c r="C7" s="491" t="s">
        <v>818</v>
      </c>
      <c r="D7" s="491">
        <f>+VLOOKUP(B7,BCLCGT_06262!$B$19:$D$64,3,0)</f>
        <v>-33061610</v>
      </c>
      <c r="E7" s="491">
        <f>+VLOOKUP(B7,BCLCGT_06262!$B$19:$E$64,4,0)</f>
        <v>0</v>
      </c>
    </row>
    <row r="8" spans="1:5" ht="15" customHeight="1">
      <c r="A8" s="491" t="s">
        <v>1155</v>
      </c>
      <c r="B8" s="491" t="s">
        <v>34</v>
      </c>
      <c r="C8" s="491" t="s">
        <v>818</v>
      </c>
      <c r="D8" s="491">
        <f>+VLOOKUP(B8,BCLCGT_06262!$B$19:$D$64,3,0)</f>
        <v>0</v>
      </c>
      <c r="E8" s="491">
        <f>+VLOOKUP(B8,BCLCGT_06262!$B$19:$E$64,4,0)</f>
        <v>0</v>
      </c>
    </row>
    <row r="9" spans="1:5" ht="15" customHeight="1">
      <c r="A9" s="491" t="s">
        <v>1156</v>
      </c>
      <c r="B9" s="491" t="s">
        <v>29</v>
      </c>
      <c r="C9" s="491" t="s">
        <v>818</v>
      </c>
      <c r="D9" s="491">
        <f>+VLOOKUP(B9,BCLCGT_06262!$B$19:$D$64,3,0)</f>
        <v>0</v>
      </c>
      <c r="E9" s="491">
        <f>+VLOOKUP(B9,BCLCGT_06262!$B$19:$E$64,4,0)</f>
        <v>0</v>
      </c>
    </row>
    <row r="10" spans="1:5" ht="15" customHeight="1">
      <c r="A10" s="491" t="s">
        <v>1157</v>
      </c>
      <c r="B10" s="491" t="s">
        <v>30</v>
      </c>
      <c r="C10" s="491" t="s">
        <v>818</v>
      </c>
      <c r="D10" s="491">
        <f>+VLOOKUP(B10,BCLCGT_06262!$B$19:$D$64,3,0)</f>
        <v>0</v>
      </c>
      <c r="E10" s="491">
        <f>+VLOOKUP(B10,BCLCGT_06262!$B$19:$E$64,4,0)</f>
        <v>0</v>
      </c>
    </row>
    <row r="11" spans="1:5" ht="15" customHeight="1">
      <c r="A11" s="491" t="s">
        <v>1158</v>
      </c>
      <c r="B11" s="491" t="s">
        <v>31</v>
      </c>
      <c r="C11" s="491" t="s">
        <v>818</v>
      </c>
      <c r="D11" s="491">
        <f>+VLOOKUP(B11,BCLCGT_06262!$B$19:$D$64,3,0)</f>
        <v>0</v>
      </c>
      <c r="E11" s="491">
        <f>+VLOOKUP(B11,BCLCGT_06262!$B$19:$E$64,4,0)</f>
        <v>0</v>
      </c>
    </row>
    <row r="12" spans="1:5" ht="15" customHeight="1">
      <c r="A12" s="491" t="s">
        <v>1159</v>
      </c>
      <c r="B12" s="491" t="s">
        <v>32</v>
      </c>
      <c r="C12" s="491" t="s">
        <v>818</v>
      </c>
      <c r="D12" s="491">
        <f>+VLOOKUP(B12,BCLCGT_06262!$B$19:$D$64,3,0)</f>
        <v>0</v>
      </c>
      <c r="E12" s="491">
        <f>+VLOOKUP(B12,BCLCGT_06262!$B$19:$E$64,4,0)</f>
        <v>0</v>
      </c>
    </row>
    <row r="13" spans="1:5" ht="15" customHeight="1">
      <c r="A13" s="491" t="s">
        <v>1160</v>
      </c>
      <c r="B13" s="491" t="s">
        <v>26</v>
      </c>
      <c r="C13" s="491" t="s">
        <v>818</v>
      </c>
      <c r="D13" s="491">
        <f>+VLOOKUP(B13,BCLCGT_06262!$B$19:$D$64,3,0)</f>
        <v>0</v>
      </c>
      <c r="E13" s="491">
        <f>+VLOOKUP(B13,BCLCGT_06262!$B$19:$E$64,4,0)</f>
        <v>0</v>
      </c>
    </row>
    <row r="14" spans="1:5" ht="15" customHeight="1">
      <c r="A14" s="491" t="s">
        <v>1161</v>
      </c>
      <c r="B14" s="491" t="s">
        <v>25</v>
      </c>
      <c r="C14" s="491" t="s">
        <v>818</v>
      </c>
      <c r="D14" s="491">
        <f>+VLOOKUP(B14,BCLCGT_06262!$B$19:$D$64,3,0)</f>
        <v>0</v>
      </c>
      <c r="E14" s="491">
        <f>+VLOOKUP(B14,BCLCGT_06262!$B$19:$E$64,4,0)</f>
        <v>0</v>
      </c>
    </row>
    <row r="15" spans="1:5" ht="15" customHeight="1">
      <c r="A15" s="491" t="s">
        <v>1162</v>
      </c>
      <c r="B15" s="491" t="s">
        <v>24</v>
      </c>
      <c r="C15" s="491" t="s">
        <v>818</v>
      </c>
      <c r="D15" s="491">
        <f>+VLOOKUP(B15,BCLCGT_06262!$B$19:$D$64,3,0)</f>
        <v>0</v>
      </c>
      <c r="E15" s="491">
        <f>+VLOOKUP(B15,BCLCGT_06262!$B$19:$E$64,4,0)</f>
        <v>0</v>
      </c>
    </row>
    <row r="16" spans="1:5" ht="15" customHeight="1">
      <c r="A16" s="491" t="s">
        <v>1163</v>
      </c>
      <c r="B16" s="491" t="s">
        <v>23</v>
      </c>
      <c r="C16" s="491" t="s">
        <v>818</v>
      </c>
      <c r="D16" s="491">
        <f>+VLOOKUP(B16,BCLCGT_06262!$B$19:$D$64,3,0)</f>
        <v>0</v>
      </c>
      <c r="E16" s="491">
        <f>+VLOOKUP(B16,BCLCGT_06262!$B$19:$E$64,4,0)</f>
        <v>0</v>
      </c>
    </row>
    <row r="17" spans="1:5" ht="15" customHeight="1">
      <c r="A17" s="491" t="s">
        <v>1164</v>
      </c>
      <c r="B17" s="491" t="s">
        <v>22</v>
      </c>
      <c r="C17" s="491" t="s">
        <v>818</v>
      </c>
      <c r="D17" s="491">
        <f>+VLOOKUP(B17,BCLCGT_06262!$B$19:$D$64,3,0)</f>
        <v>0</v>
      </c>
      <c r="E17" s="491">
        <f>+VLOOKUP(B17,BCLCGT_06262!$B$19:$E$64,4,0)</f>
        <v>0</v>
      </c>
    </row>
    <row r="18" spans="1:5" ht="15" customHeight="1">
      <c r="A18" s="491" t="s">
        <v>1165</v>
      </c>
      <c r="B18" s="491" t="s">
        <v>33</v>
      </c>
      <c r="C18" s="491" t="s">
        <v>818</v>
      </c>
      <c r="D18" s="491">
        <f>+VLOOKUP(B18,BCLCGT_06262!$B$19:$D$64,3,0)</f>
        <v>0</v>
      </c>
      <c r="E18" s="491">
        <f>+VLOOKUP(B18,BCLCGT_06262!$B$19:$E$64,4,0)</f>
        <v>0</v>
      </c>
    </row>
    <row r="19" spans="1:5" ht="15" customHeight="1">
      <c r="A19" s="491" t="s">
        <v>1166</v>
      </c>
      <c r="B19" s="491" t="s">
        <v>1005</v>
      </c>
      <c r="C19" s="491" t="s">
        <v>818</v>
      </c>
      <c r="D19" s="491">
        <f>+VLOOKUP(B19,BCLCGT_06262!$B$19:$D$64,3,0)</f>
        <v>0</v>
      </c>
      <c r="E19" s="491">
        <f>+VLOOKUP(B19,BCLCGT_06262!$B$19:$E$64,4,0)</f>
        <v>0</v>
      </c>
    </row>
    <row r="20" spans="1:5" ht="15" customHeight="1">
      <c r="A20" s="491" t="s">
        <v>1167</v>
      </c>
      <c r="B20" s="491" t="s">
        <v>1007</v>
      </c>
      <c r="C20" s="491" t="s">
        <v>818</v>
      </c>
      <c r="D20" s="491">
        <f>+VLOOKUP(B20,BCLCGT_06262!$B$19:$D$64,3,0)</f>
        <v>37000000</v>
      </c>
      <c r="E20" s="491">
        <f>+VLOOKUP(B20,BCLCGT_06262!$B$19:$E$64,4,0)</f>
        <v>0</v>
      </c>
    </row>
    <row r="21" spans="1:5" ht="15" customHeight="1">
      <c r="A21" s="491" t="s">
        <v>1168</v>
      </c>
      <c r="B21" s="491" t="s">
        <v>1009</v>
      </c>
      <c r="C21" s="491" t="s">
        <v>818</v>
      </c>
      <c r="D21" s="491">
        <f>+VLOOKUP(B21,BCLCGT_06262!$B$19:$D$64,3,0)</f>
        <v>0</v>
      </c>
      <c r="E21" s="491">
        <f>+VLOOKUP(B21,BCLCGT_06262!$B$19:$E$64,4,0)</f>
        <v>0</v>
      </c>
    </row>
    <row r="22" spans="1:5" ht="15" customHeight="1">
      <c r="A22" s="491" t="s">
        <v>1169</v>
      </c>
      <c r="B22" s="491" t="s">
        <v>1011</v>
      </c>
      <c r="C22" s="491" t="s">
        <v>818</v>
      </c>
      <c r="D22" s="491">
        <f>+VLOOKUP(B22,BCLCGT_06262!$B$19:$D$64,3,0)</f>
        <v>3938390</v>
      </c>
      <c r="E22" s="491">
        <f>+VLOOKUP(B22,BCLCGT_06262!$B$19:$E$64,4,0)</f>
        <v>0</v>
      </c>
    </row>
    <row r="23" spans="1:5" ht="15" customHeight="1">
      <c r="A23" s="539" t="s">
        <v>1170</v>
      </c>
      <c r="B23" s="491" t="s">
        <v>61</v>
      </c>
      <c r="C23" s="491" t="s">
        <v>818</v>
      </c>
      <c r="D23" s="491">
        <f>BCLCGT_06262!D45</f>
        <v>50435000000</v>
      </c>
      <c r="E23" s="491">
        <f>+VLOOKUP(B23,BCLCGT_06262!$B$19:$E$64,4,0)</f>
        <v>0</v>
      </c>
    </row>
    <row r="24" spans="1:5" ht="15" customHeight="1">
      <c r="A24" s="491" t="s">
        <v>1171</v>
      </c>
      <c r="B24" s="491" t="s">
        <v>20</v>
      </c>
      <c r="C24" s="491" t="s">
        <v>818</v>
      </c>
      <c r="D24" s="491">
        <f>BCLCGT_06262!D40</f>
        <v>50435000000</v>
      </c>
      <c r="E24" s="491">
        <f>BCLCGT_06262!E40</f>
        <v>0</v>
      </c>
    </row>
    <row r="25" spans="1:5" ht="15" customHeight="1">
      <c r="A25" s="491" t="s">
        <v>1172</v>
      </c>
      <c r="B25" s="491" t="s">
        <v>19</v>
      </c>
      <c r="C25" s="491" t="s">
        <v>818</v>
      </c>
      <c r="D25" s="491">
        <f>BCLCGT_06262!D41</f>
        <v>0</v>
      </c>
      <c r="E25" s="491">
        <f>BCLCGT_06262!E41</f>
        <v>0</v>
      </c>
    </row>
    <row r="26" spans="1:5" ht="15" customHeight="1">
      <c r="A26" s="491" t="s">
        <v>1173</v>
      </c>
      <c r="B26" s="491" t="s">
        <v>1016</v>
      </c>
      <c r="C26" s="491" t="s">
        <v>818</v>
      </c>
      <c r="D26" s="491">
        <f>BCLCGT_06262!D42</f>
        <v>0</v>
      </c>
      <c r="E26" s="491">
        <f>BCLCGT_06262!E42</f>
        <v>0</v>
      </c>
    </row>
    <row r="27" spans="1:5" ht="15" customHeight="1">
      <c r="A27" s="491" t="s">
        <v>1174</v>
      </c>
      <c r="B27" s="491" t="s">
        <v>1018</v>
      </c>
      <c r="C27" s="491" t="s">
        <v>818</v>
      </c>
      <c r="D27" s="491">
        <f>+VLOOKUP(B27,BCLCGT_06262!$B$19:$D$64,3,0)</f>
        <v>0</v>
      </c>
      <c r="E27" s="491">
        <f>+VLOOKUP(B27,BCLCGT_06262!$B$19:$E$64,4,0)</f>
        <v>0</v>
      </c>
    </row>
    <row r="28" spans="1:5" ht="15" customHeight="1">
      <c r="A28" s="491" t="s">
        <v>1175</v>
      </c>
      <c r="B28" s="491" t="s">
        <v>1020</v>
      </c>
      <c r="C28" s="491" t="s">
        <v>818</v>
      </c>
      <c r="D28" s="491">
        <f>+VLOOKUP(B28,BCLCGT_06262!$B$19:$D$64,3,0)</f>
        <v>0</v>
      </c>
      <c r="E28" s="491">
        <f>+VLOOKUP(B28,BCLCGT_06262!$B$19:$E$64,4,0)</f>
        <v>0</v>
      </c>
    </row>
    <row r="29" spans="1:5" ht="15" customHeight="1">
      <c r="A29" s="491" t="s">
        <v>1176</v>
      </c>
      <c r="B29" s="491" t="s">
        <v>21</v>
      </c>
      <c r="C29" s="491" t="s">
        <v>818</v>
      </c>
      <c r="D29" s="491">
        <f>+VLOOKUP(B29,BCLCGT_06262!$B$19:$D$64,3,0)</f>
        <v>50435000000</v>
      </c>
      <c r="E29" s="491">
        <f>+VLOOKUP(B29,BCLCGT_06262!$B$19:$E$64,4,0)</f>
        <v>0</v>
      </c>
    </row>
    <row r="30" spans="1:5" ht="15" customHeight="1">
      <c r="A30" s="539" t="s">
        <v>1177</v>
      </c>
      <c r="B30" s="491" t="s">
        <v>49</v>
      </c>
      <c r="C30" s="491" t="s">
        <v>818</v>
      </c>
      <c r="D30" s="491">
        <f>+VLOOKUP(B30,BCLCGT_06262!$B$19:$D$64,3,0)</f>
        <v>50438938390</v>
      </c>
      <c r="E30" s="491">
        <f>+VLOOKUP(B30,BCLCGT_06262!$B$19:$E$64,4,0)</f>
        <v>0</v>
      </c>
    </row>
    <row r="31" spans="1:5" ht="15" customHeight="1">
      <c r="A31" s="539" t="s">
        <v>1178</v>
      </c>
      <c r="B31" s="491" t="s">
        <v>1024</v>
      </c>
      <c r="C31" s="491" t="s">
        <v>818</v>
      </c>
      <c r="D31" s="491">
        <f>+VLOOKUP(B31,BCLCGT_06262!$B$19:$D$64,3,0)</f>
        <v>0</v>
      </c>
      <c r="E31" s="491">
        <f>+VLOOKUP(B31,BCLCGT_06262!$B$19:$E$64,4,0)</f>
        <v>0</v>
      </c>
    </row>
    <row r="32" spans="1:5" ht="15" customHeight="1">
      <c r="A32" s="491" t="s">
        <v>1179</v>
      </c>
      <c r="B32" s="491" t="s">
        <v>1026</v>
      </c>
      <c r="C32" s="491" t="s">
        <v>818</v>
      </c>
      <c r="D32" s="491">
        <f>+VLOOKUP(B32,BCLCGT_06262!$B$19:$D$64,3,0)</f>
        <v>0</v>
      </c>
      <c r="E32" s="491">
        <f>+VLOOKUP(B32,BCLCGT_06262!$B$19:$E$64,4,0)</f>
        <v>0</v>
      </c>
    </row>
    <row r="33" spans="1:5" ht="15" customHeight="1">
      <c r="A33" s="491" t="s">
        <v>1180</v>
      </c>
      <c r="B33" s="491" t="s">
        <v>1028</v>
      </c>
      <c r="C33" s="491" t="s">
        <v>818</v>
      </c>
      <c r="D33" s="491">
        <f>+VLOOKUP(B33,BCLCGT_06262!$B$19:$D$64,3,0)</f>
        <v>0</v>
      </c>
      <c r="E33" s="491">
        <f>+VLOOKUP(B33,BCLCGT_06262!$B$19:$E$64,4,0)</f>
        <v>0</v>
      </c>
    </row>
    <row r="34" spans="1:5" ht="15" customHeight="1">
      <c r="A34" s="491" t="s">
        <v>1181</v>
      </c>
      <c r="B34" s="491" t="s">
        <v>1036</v>
      </c>
      <c r="C34" s="491" t="s">
        <v>818</v>
      </c>
      <c r="D34" s="491">
        <f>+VLOOKUP(B34,BCLCGT_06262!$B$19:$D$64,3,0)</f>
        <v>0</v>
      </c>
      <c r="E34" s="491">
        <f>+VLOOKUP(B34,BCLCGT_06262!$B$19:$E$64,4,0)</f>
        <v>0</v>
      </c>
    </row>
    <row r="35" spans="1:5" ht="15" customHeight="1">
      <c r="A35" s="491" t="s">
        <v>1182</v>
      </c>
      <c r="B35" s="491" t="s">
        <v>1038</v>
      </c>
      <c r="C35" s="491" t="s">
        <v>818</v>
      </c>
      <c r="D35" s="491">
        <f>+VLOOKUP(B35,BCLCGT_06262!$B$19:$D$64,3,0)</f>
        <v>0</v>
      </c>
      <c r="E35" s="491">
        <f>+VLOOKUP(B35,BCLCGT_06262!$B$19:$E$64,4,0)</f>
        <v>0</v>
      </c>
    </row>
    <row r="36" spans="1:5" ht="15" customHeight="1">
      <c r="A36" s="539" t="s">
        <v>1183</v>
      </c>
      <c r="B36" s="491" t="s">
        <v>1040</v>
      </c>
      <c r="C36" s="491" t="s">
        <v>818</v>
      </c>
      <c r="D36" s="491">
        <f>+VLOOKUP(B36,BCLCGT_06262!$B$19:$D$64,3,0)</f>
        <v>50438938390</v>
      </c>
      <c r="E36" s="491">
        <f>+VLOOKUP(B36,BCLCGT_06262!$B$19:$E$64,4,0)</f>
        <v>0</v>
      </c>
    </row>
    <row r="37" spans="1:5" ht="15" customHeight="1">
      <c r="A37" s="491" t="s">
        <v>1184</v>
      </c>
      <c r="B37" s="491" t="s">
        <v>1042</v>
      </c>
      <c r="C37" s="491" t="s">
        <v>818</v>
      </c>
      <c r="D37" s="491">
        <f>+VLOOKUP(B37,BCLCGT_06262!$B$19:$D$64,3,0)</f>
        <v>50438938390</v>
      </c>
      <c r="E37" s="491">
        <f>+VLOOKUP(B37,BCLCGT_06262!$B$19:$E$64,4,0)</f>
        <v>0</v>
      </c>
    </row>
    <row r="38" spans="1:5" ht="15" customHeight="1">
      <c r="A38" s="491" t="s">
        <v>1180</v>
      </c>
      <c r="B38" s="491" t="s">
        <v>1043</v>
      </c>
      <c r="C38" s="491" t="s">
        <v>818</v>
      </c>
      <c r="D38" s="491">
        <f>+VLOOKUP(B38,BCLCGT_06262!$B$19:$D$64,3,0)</f>
        <v>50438938390</v>
      </c>
      <c r="E38" s="491">
        <f>+VLOOKUP(B38,BCLCGT_06262!$B$19:$E$64,4,0)</f>
        <v>0</v>
      </c>
    </row>
    <row r="39" spans="1:5" ht="15" customHeight="1">
      <c r="A39" s="491" t="s">
        <v>1185</v>
      </c>
      <c r="B39" s="491" t="s">
        <v>1048</v>
      </c>
      <c r="C39" s="491" t="s">
        <v>818</v>
      </c>
      <c r="D39" s="491">
        <f>+VLOOKUP(B39,BCLCGT_06262!$B$19:$D$64,3,0)</f>
        <v>0</v>
      </c>
      <c r="E39" s="491">
        <f>+VLOOKUP(B39,BCLCGT_06262!$B$19:$E$64,4,0)</f>
        <v>0</v>
      </c>
    </row>
    <row r="40" spans="1:5" ht="15" customHeight="1">
      <c r="A40" s="491" t="s">
        <v>1182</v>
      </c>
      <c r="B40" s="491" t="s">
        <v>1050</v>
      </c>
      <c r="C40" s="491" t="s">
        <v>818</v>
      </c>
      <c r="D40" s="491">
        <f>+VLOOKUP(B40,BCLCGT_06262!$B$19:$D$64,3,0)</f>
        <v>0</v>
      </c>
      <c r="E40" s="491">
        <f>+VLOOKUP(B40,BCLCGT_06262!$B$19:$E$64,4,0)</f>
        <v>0</v>
      </c>
    </row>
    <row r="41" spans="1:5" ht="15" customHeight="1">
      <c r="A41" s="539" t="s">
        <v>1186</v>
      </c>
      <c r="B41" s="491" t="s">
        <v>1052</v>
      </c>
      <c r="C41" s="491" t="s">
        <v>818</v>
      </c>
      <c r="D41" s="491">
        <f>+VLOOKUP(B41,BCLCGT_06262!$B$19:$D$64,3,0)</f>
        <v>50438938390</v>
      </c>
      <c r="E41" s="491">
        <f>+VLOOKUP(B41,BCLCGT_06262!$B$19:$E$64,4,0)</f>
        <v>0</v>
      </c>
    </row>
    <row r="42" spans="1:5" ht="15" customHeight="1">
      <c r="A42" s="491" t="s">
        <v>1187</v>
      </c>
      <c r="B42" s="491" t="s">
        <v>1054</v>
      </c>
      <c r="C42" s="491" t="s">
        <v>818</v>
      </c>
      <c r="D42" s="491">
        <f>+VLOOKUP(B42,BCLCGT_06262!$B$19:$D$64,3,0)</f>
        <v>0</v>
      </c>
      <c r="E42" s="491">
        <f>+VLOOKUP(B42,BCLCGT_06262!$B$19:$E$64,4,0)</f>
        <v>0</v>
      </c>
    </row>
  </sheetData>
  <pageMargins left="0.7" right="0.7" top="0.75" bottom="0.75" header="0.3" footer="0.3"/>
  <legacy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45"/>
  <sheetViews>
    <sheetView topLeftCell="A22" workbookViewId="0">
      <selection activeCell="D45" sqref="D45"/>
    </sheetView>
  </sheetViews>
  <sheetFormatPr defaultRowHeight="12.75"/>
  <cols>
    <col min="1" max="1" width="63.28515625" customWidth="1"/>
    <col min="4" max="4" width="22.85546875" customWidth="1"/>
    <col min="5" max="5" width="20.85546875" customWidth="1"/>
  </cols>
  <sheetData>
    <row r="1" spans="1:5" ht="31.5">
      <c r="A1" s="489" t="s">
        <v>844</v>
      </c>
      <c r="B1" s="489" t="s">
        <v>1063</v>
      </c>
      <c r="C1" s="489" t="s">
        <v>1064</v>
      </c>
      <c r="D1" s="489" t="s">
        <v>1065</v>
      </c>
      <c r="E1" s="489" t="s">
        <v>1066</v>
      </c>
    </row>
    <row r="2" spans="1:5" ht="15.75">
      <c r="A2" s="539" t="s">
        <v>1103</v>
      </c>
      <c r="B2" s="491" t="s">
        <v>51</v>
      </c>
      <c r="C2" s="491" t="s">
        <v>818</v>
      </c>
      <c r="D2" s="491" t="s">
        <v>818</v>
      </c>
      <c r="E2" s="491" t="s">
        <v>818</v>
      </c>
    </row>
    <row r="3" spans="1:5" ht="15.75">
      <c r="A3" s="491" t="s">
        <v>1104</v>
      </c>
      <c r="B3" s="491" t="s">
        <v>0</v>
      </c>
      <c r="C3" s="491"/>
      <c r="D3" s="491">
        <f>+VLOOKUP(B3,BCTinhHinhTaiChinh_06105!$B$18:$D$87,3,0)</f>
        <v>50438938390</v>
      </c>
      <c r="E3" s="491">
        <f>+VLOOKUP(B3,BCTinhHinhTaiChinh_06105!$B$18:$E$87,4,0)</f>
        <v>0</v>
      </c>
    </row>
    <row r="4" spans="1:5" ht="15.75">
      <c r="A4" s="491" t="s">
        <v>1105</v>
      </c>
      <c r="B4" s="491" t="s">
        <v>52</v>
      </c>
      <c r="C4" s="491"/>
      <c r="D4" s="491">
        <f>+VLOOKUP(B4,BCTinhHinhTaiChinh_06105!$B$18:$D$87,3,0)</f>
        <v>50438938390</v>
      </c>
      <c r="E4" s="491">
        <f>+VLOOKUP(B4,BCTinhHinhTaiChinh_06105!$B$18:$E$87,4,0)</f>
        <v>0</v>
      </c>
    </row>
    <row r="5" spans="1:5" ht="15.75">
      <c r="A5" s="491" t="s">
        <v>1106</v>
      </c>
      <c r="B5" s="491" t="s">
        <v>53</v>
      </c>
      <c r="C5" s="491"/>
      <c r="D5" s="491">
        <f>+VLOOKUP(B5,BCTinhHinhTaiChinh_06105!$B$18:$D$87,3,0)</f>
        <v>0</v>
      </c>
      <c r="E5" s="491">
        <f>+VLOOKUP(B5,BCTinhHinhTaiChinh_06105!$B$18:$E$87,4,0)</f>
        <v>0</v>
      </c>
    </row>
    <row r="6" spans="1:5" ht="15.75">
      <c r="A6" s="491" t="s">
        <v>1107</v>
      </c>
      <c r="B6" s="491" t="s">
        <v>1</v>
      </c>
      <c r="C6" s="491" t="s">
        <v>818</v>
      </c>
      <c r="D6" s="491">
        <f>+VLOOKUP(B6,BCTinhHinhTaiChinh_06105!$B$18:$D$87,3,0)</f>
        <v>0</v>
      </c>
      <c r="E6" s="491">
        <f>+VLOOKUP(B6,BCTinhHinhTaiChinh_06105!$B$18:$E$87,4,0)</f>
        <v>0</v>
      </c>
    </row>
    <row r="7" spans="1:5" ht="15.75">
      <c r="A7" s="491" t="s">
        <v>1108</v>
      </c>
      <c r="B7" s="491" t="s">
        <v>2</v>
      </c>
      <c r="C7" s="491" t="s">
        <v>818</v>
      </c>
      <c r="D7" s="491">
        <f>+VLOOKUP(B7,BCTinhHinhTaiChinh_06105!$B$18:$D$87,3,0)</f>
        <v>0</v>
      </c>
      <c r="E7" s="491">
        <f>+VLOOKUP(B7,BCTinhHinhTaiChinh_06105!$B$18:$E$87,4,0)</f>
        <v>0</v>
      </c>
    </row>
    <row r="8" spans="1:5" ht="15.75">
      <c r="A8" s="491" t="s">
        <v>1109</v>
      </c>
      <c r="B8" s="491" t="s">
        <v>54</v>
      </c>
      <c r="C8" s="491" t="s">
        <v>818</v>
      </c>
      <c r="D8" s="491">
        <f>+VLOOKUP(B8,BCTinhHinhTaiChinh_06105!$B$18:$D$87,3,0)</f>
        <v>0</v>
      </c>
      <c r="E8" s="491">
        <f>+VLOOKUP(B8,BCTinhHinhTaiChinh_06105!$B$18:$E$87,4,0)</f>
        <v>0</v>
      </c>
    </row>
    <row r="9" spans="1:5" ht="15.75">
      <c r="A9" s="491" t="s">
        <v>1110</v>
      </c>
      <c r="B9" s="491" t="s">
        <v>3</v>
      </c>
      <c r="C9" s="491" t="s">
        <v>818</v>
      </c>
      <c r="D9" s="491">
        <f>+VLOOKUP(B9,BCTinhHinhTaiChinh_06105!$B$18:$D$87,3,0)</f>
        <v>0</v>
      </c>
      <c r="E9" s="491">
        <f>+VLOOKUP(B9,BCTinhHinhTaiChinh_06105!$B$18:$E$87,4,0)</f>
        <v>0</v>
      </c>
    </row>
    <row r="10" spans="1:5" ht="15.75">
      <c r="A10" s="491" t="s">
        <v>1111</v>
      </c>
      <c r="B10" s="491" t="s">
        <v>4</v>
      </c>
      <c r="C10" s="491" t="s">
        <v>818</v>
      </c>
      <c r="D10" s="491">
        <f>+VLOOKUP(B10,BCTinhHinhTaiChinh_06105!$B$18:$D$87,3,0)</f>
        <v>0</v>
      </c>
      <c r="E10" s="491">
        <f>+VLOOKUP(B10,BCTinhHinhTaiChinh_06105!$B$18:$E$87,4,0)</f>
        <v>0</v>
      </c>
    </row>
    <row r="11" spans="1:5" ht="15.75">
      <c r="A11" s="491" t="s">
        <v>1112</v>
      </c>
      <c r="B11" s="491" t="s">
        <v>1113</v>
      </c>
      <c r="C11" s="491" t="s">
        <v>818</v>
      </c>
      <c r="D11" s="542">
        <v>0</v>
      </c>
      <c r="E11" s="542">
        <v>0</v>
      </c>
    </row>
    <row r="12" spans="1:5" ht="15.75">
      <c r="A12" s="491" t="s">
        <v>1114</v>
      </c>
      <c r="B12" s="491" t="s">
        <v>55</v>
      </c>
      <c r="C12" s="491"/>
      <c r="D12" s="491">
        <f>+VLOOKUP(B12,BCTinhHinhTaiChinh_06105!$B$18:$D$87,3,0)</f>
        <v>0</v>
      </c>
      <c r="E12" s="491">
        <f>+VLOOKUP(B12,BCTinhHinhTaiChinh_06105!$B$18:$E$87,4,0)</f>
        <v>0</v>
      </c>
    </row>
    <row r="13" spans="1:5" ht="15.75">
      <c r="A13" s="491" t="s">
        <v>1115</v>
      </c>
      <c r="B13" s="491" t="s">
        <v>56</v>
      </c>
      <c r="C13" s="491" t="s">
        <v>818</v>
      </c>
      <c r="D13" s="491">
        <f>+VLOOKUP(B13,BCTinhHinhTaiChinh_06105!$B$18:$D$87,3,0)</f>
        <v>0</v>
      </c>
      <c r="E13" s="491">
        <f>+VLOOKUP(B13,BCTinhHinhTaiChinh_06105!$B$18:$E$87,4,0)</f>
        <v>0</v>
      </c>
    </row>
    <row r="14" spans="1:5" ht="15.75">
      <c r="A14" s="491" t="s">
        <v>1116</v>
      </c>
      <c r="B14" s="491" t="s">
        <v>1117</v>
      </c>
      <c r="C14" s="491" t="s">
        <v>818</v>
      </c>
      <c r="D14" s="542">
        <f>BCTinhHinhTaiChinh_06105!D37</f>
        <v>0</v>
      </c>
      <c r="E14" s="542">
        <f>BCTinhHinhTaiChinh_06105!E37</f>
        <v>0</v>
      </c>
    </row>
    <row r="15" spans="1:5" ht="15.75">
      <c r="A15" s="491" t="s">
        <v>1118</v>
      </c>
      <c r="B15" s="491" t="s">
        <v>57</v>
      </c>
      <c r="C15" s="491" t="s">
        <v>818</v>
      </c>
      <c r="D15" s="491">
        <f>+VLOOKUP(B15,BCTinhHinhTaiChinh_06105!$B$18:$D$87,3,0)</f>
        <v>0</v>
      </c>
      <c r="E15" s="491">
        <f>+VLOOKUP(B15,BCTinhHinhTaiChinh_06105!$B$18:$E$87,4,0)</f>
        <v>0</v>
      </c>
    </row>
    <row r="16" spans="1:5" ht="15.75">
      <c r="A16" s="491" t="s">
        <v>1119</v>
      </c>
      <c r="B16" s="491" t="s">
        <v>58</v>
      </c>
      <c r="C16" s="491" t="s">
        <v>818</v>
      </c>
      <c r="D16" s="491">
        <f>+VLOOKUP(B16,BCTinhHinhTaiChinh_06105!$B$18:$D$87,3,0)</f>
        <v>0</v>
      </c>
      <c r="E16" s="491">
        <f>+VLOOKUP(B16,BCTinhHinhTaiChinh_06105!$B$18:$E$87,4,0)</f>
        <v>0</v>
      </c>
    </row>
    <row r="17" spans="1:5" ht="15.75">
      <c r="A17" s="491" t="s">
        <v>1120</v>
      </c>
      <c r="B17" s="491" t="s">
        <v>59</v>
      </c>
      <c r="C17" s="491" t="s">
        <v>818</v>
      </c>
      <c r="D17" s="491">
        <f>+VLOOKUP(B17,BCTinhHinhTaiChinh_06105!$B$18:$D$87,3,0)</f>
        <v>0</v>
      </c>
      <c r="E17" s="491">
        <f>+VLOOKUP(B17,BCTinhHinhTaiChinh_06105!$B$18:$E$87,4,0)</f>
        <v>0</v>
      </c>
    </row>
    <row r="18" spans="1:5" ht="15.75">
      <c r="A18" s="539" t="s">
        <v>1121</v>
      </c>
      <c r="B18" s="491" t="s">
        <v>60</v>
      </c>
      <c r="C18" s="491" t="s">
        <v>818</v>
      </c>
      <c r="D18" s="491">
        <f>+VLOOKUP(B18,BCTinhHinhTaiChinh_06105!$B$18:$D$87,3,0)</f>
        <v>50438938390</v>
      </c>
      <c r="E18" s="491">
        <f>+VLOOKUP(B18,BCTinhHinhTaiChinh_06105!$B$18:$E$87,4,0)</f>
        <v>0</v>
      </c>
    </row>
    <row r="19" spans="1:5" ht="15.75">
      <c r="A19" s="539" t="s">
        <v>1122</v>
      </c>
      <c r="B19" s="491" t="s">
        <v>61</v>
      </c>
      <c r="C19" s="491" t="s">
        <v>818</v>
      </c>
      <c r="D19" s="491">
        <f>+VLOOKUP(B19,BCTinhHinhTaiChinh_06105!$B$18:$D$87,3,0)</f>
        <v>0</v>
      </c>
      <c r="E19" s="491">
        <f>+VLOOKUP(B19,BCTinhHinhTaiChinh_06105!$B$18:$E$87,4,0)</f>
        <v>0</v>
      </c>
    </row>
    <row r="20" spans="1:5" ht="15.75">
      <c r="A20" s="491" t="s">
        <v>1123</v>
      </c>
      <c r="B20" s="491" t="s">
        <v>6</v>
      </c>
      <c r="C20" s="491" t="s">
        <v>818</v>
      </c>
      <c r="D20" s="491">
        <f>+VLOOKUP(B20,BCTinhHinhTaiChinh_06105!$B$18:$D$87,3,0)</f>
        <v>0</v>
      </c>
      <c r="E20" s="491">
        <f>+VLOOKUP(B20,BCTinhHinhTaiChinh_06105!$B$18:$E$87,4,0)</f>
        <v>0</v>
      </c>
    </row>
    <row r="21" spans="1:5" ht="15.75">
      <c r="A21" s="491" t="s">
        <v>1124</v>
      </c>
      <c r="B21" s="491" t="s">
        <v>7</v>
      </c>
      <c r="C21" s="491" t="s">
        <v>818</v>
      </c>
      <c r="D21" s="491">
        <f>+VLOOKUP(B21,BCTinhHinhTaiChinh_06105!$B$18:$D$87,3,0)</f>
        <v>0</v>
      </c>
      <c r="E21" s="491">
        <f>+VLOOKUP(B21,BCTinhHinhTaiChinh_06105!$B$18:$E$87,4,0)</f>
        <v>0</v>
      </c>
    </row>
    <row r="22" spans="1:5" ht="15.75">
      <c r="A22" s="491" t="s">
        <v>1125</v>
      </c>
      <c r="B22" s="491" t="s">
        <v>62</v>
      </c>
      <c r="C22" s="491" t="s">
        <v>818</v>
      </c>
      <c r="D22" s="491">
        <f>+VLOOKUP(B22,BCTinhHinhTaiChinh_06105!$B$18:$D$87,3,0)</f>
        <v>0</v>
      </c>
      <c r="E22" s="491">
        <f>+VLOOKUP(B22,BCTinhHinhTaiChinh_06105!$B$18:$E$87,4,0)</f>
        <v>0</v>
      </c>
    </row>
    <row r="23" spans="1:5" ht="15.75">
      <c r="A23" s="491" t="s">
        <v>1126</v>
      </c>
      <c r="B23" s="491" t="s">
        <v>8</v>
      </c>
      <c r="C23" s="491" t="s">
        <v>818</v>
      </c>
      <c r="D23" s="491">
        <f>+VLOOKUP(B23,BCTinhHinhTaiChinh_06105!$B$18:$D$87,3,0)</f>
        <v>0</v>
      </c>
      <c r="E23" s="491">
        <f>+VLOOKUP(B23,BCTinhHinhTaiChinh_06105!$B$18:$E$87,4,0)</f>
        <v>0</v>
      </c>
    </row>
    <row r="24" spans="1:5" ht="15.75">
      <c r="A24" s="491" t="s">
        <v>1127</v>
      </c>
      <c r="B24" s="491" t="s">
        <v>9</v>
      </c>
      <c r="C24" s="491" t="s">
        <v>818</v>
      </c>
      <c r="D24" s="491">
        <f>+VLOOKUP(B24,BCTinhHinhTaiChinh_06105!$B$18:$D$87,3,0)</f>
        <v>0</v>
      </c>
      <c r="E24" s="491">
        <f>+VLOOKUP(B24,BCTinhHinhTaiChinh_06105!$B$18:$E$87,4,0)</f>
        <v>0</v>
      </c>
    </row>
    <row r="25" spans="1:5" ht="15.75">
      <c r="A25" s="491" t="s">
        <v>1128</v>
      </c>
      <c r="B25" s="491" t="s">
        <v>63</v>
      </c>
      <c r="C25" s="491" t="s">
        <v>818</v>
      </c>
      <c r="D25" s="491">
        <f>+VLOOKUP(B25,BCTinhHinhTaiChinh_06105!$B$18:$D$87,3,0)</f>
        <v>5000000</v>
      </c>
      <c r="E25" s="491">
        <f>+VLOOKUP(B25,BCTinhHinhTaiChinh_06105!$B$18:$E$87,4,0)</f>
        <v>0</v>
      </c>
    </row>
    <row r="26" spans="1:5" ht="15.75">
      <c r="A26" s="491" t="s">
        <v>1129</v>
      </c>
      <c r="B26" s="491" t="s">
        <v>64</v>
      </c>
      <c r="C26" s="491" t="s">
        <v>818</v>
      </c>
      <c r="D26" s="491">
        <f>+VLOOKUP(B26,BCTinhHinhTaiChinh_06105!$B$18:$D$87,3,0)</f>
        <v>0</v>
      </c>
      <c r="E26" s="491">
        <f>+VLOOKUP(B26,BCTinhHinhTaiChinh_06105!$B$18:$E$87,4,0)</f>
        <v>0</v>
      </c>
    </row>
    <row r="27" spans="1:5" ht="15.75">
      <c r="A27" s="491" t="s">
        <v>1130</v>
      </c>
      <c r="B27" s="491" t="s">
        <v>10</v>
      </c>
      <c r="C27" s="491" t="s">
        <v>818</v>
      </c>
      <c r="D27" s="491">
        <f>+VLOOKUP(B27,BCTinhHinhTaiChinh_06105!$B$18:$D$87,3,0)</f>
        <v>0</v>
      </c>
      <c r="E27" s="491">
        <f>+VLOOKUP(B27,BCTinhHinhTaiChinh_06105!$B$18:$E$87,4,0)</f>
        <v>0</v>
      </c>
    </row>
    <row r="28" spans="1:5" ht="15.75">
      <c r="A28" s="491" t="s">
        <v>1131</v>
      </c>
      <c r="B28" s="491" t="s">
        <v>65</v>
      </c>
      <c r="C28" s="491" t="s">
        <v>818</v>
      </c>
      <c r="D28" s="491">
        <f>+VLOOKUP(B28,BCTinhHinhTaiChinh_06105!$B$18:$D$87,3,0)</f>
        <v>37000000</v>
      </c>
      <c r="E28" s="491">
        <f>+VLOOKUP(B28,BCTinhHinhTaiChinh_06105!$B$18:$E$87,4,0)</f>
        <v>0</v>
      </c>
    </row>
    <row r="29" spans="1:5" ht="15.75">
      <c r="A29" s="491" t="s">
        <v>1132</v>
      </c>
      <c r="B29" s="491" t="s">
        <v>66</v>
      </c>
      <c r="C29" s="491" t="s">
        <v>818</v>
      </c>
      <c r="D29" s="491">
        <f>+VLOOKUP(B29,BCTinhHinhTaiChinh_06105!$B$18:$D$87,3,0)</f>
        <v>0</v>
      </c>
      <c r="E29" s="491">
        <f>+VLOOKUP(B29,BCTinhHinhTaiChinh_06105!$B$18:$E$87,4,0)</f>
        <v>0</v>
      </c>
    </row>
    <row r="30" spans="1:5" ht="15.75">
      <c r="A30" s="539" t="s">
        <v>1133</v>
      </c>
      <c r="B30" s="491" t="s">
        <v>5</v>
      </c>
      <c r="C30" s="491" t="s">
        <v>818</v>
      </c>
      <c r="D30" s="491">
        <f>+VLOOKUP(B30,BCTinhHinhTaiChinh_06105!$B$18:$D$87,3,0)</f>
        <v>42000000</v>
      </c>
      <c r="E30" s="491">
        <f>+VLOOKUP(B30,BCTinhHinhTaiChinh_06105!$B$18:$E$87,4,0)</f>
        <v>0</v>
      </c>
    </row>
    <row r="31" spans="1:5" ht="15.75">
      <c r="A31" s="539" t="s">
        <v>1134</v>
      </c>
      <c r="B31" s="491" t="s">
        <v>11</v>
      </c>
      <c r="C31" s="491" t="s">
        <v>818</v>
      </c>
      <c r="D31" s="491">
        <f>+VLOOKUP(B31,BCTinhHinhTaiChinh_06105!$B$18:$D$87,3,0)</f>
        <v>50396938390</v>
      </c>
      <c r="E31" s="491">
        <f>+VLOOKUP(B31,BCTinhHinhTaiChinh_06105!$B$18:$E$87,4,0)</f>
        <v>0</v>
      </c>
    </row>
    <row r="32" spans="1:5" ht="15.75">
      <c r="A32" s="491" t="s">
        <v>1135</v>
      </c>
      <c r="B32" s="491" t="s">
        <v>12</v>
      </c>
      <c r="C32" s="491" t="s">
        <v>818</v>
      </c>
      <c r="D32" s="543">
        <f>BCTinhHinhTaiChinh_06105!D74</f>
        <v>50435000000</v>
      </c>
      <c r="E32" s="543">
        <f>BCTinhHinhTaiChinh_06105!E74</f>
        <v>0</v>
      </c>
    </row>
    <row r="33" spans="1:5" ht="15.75">
      <c r="A33" s="491" t="s">
        <v>1136</v>
      </c>
      <c r="B33" s="491" t="s">
        <v>13</v>
      </c>
      <c r="C33" s="491" t="s">
        <v>818</v>
      </c>
      <c r="D33" s="491">
        <f>+VLOOKUP(B33,BCTinhHinhTaiChinh_06105!$B$18:$D$87,3,0)</f>
        <v>50435000000</v>
      </c>
      <c r="E33" s="491">
        <f>+VLOOKUP(B33,BCTinhHinhTaiChinh_06105!$B$18:$E$87,4,0)</f>
        <v>0</v>
      </c>
    </row>
    <row r="34" spans="1:5" ht="15.75">
      <c r="A34" s="491" t="s">
        <v>1137</v>
      </c>
      <c r="B34" s="491" t="s">
        <v>67</v>
      </c>
      <c r="C34" s="491" t="s">
        <v>818</v>
      </c>
      <c r="D34" s="491">
        <f>+VLOOKUP(B34,BCTinhHinhTaiChinh_06105!$B$18:$D$87,3,0)</f>
        <v>0</v>
      </c>
      <c r="E34" s="491">
        <f>+VLOOKUP(B34,BCTinhHinhTaiChinh_06105!$B$18:$E$87,4,0)</f>
        <v>0</v>
      </c>
    </row>
    <row r="35" spans="1:5" ht="15.75">
      <c r="A35" s="491" t="s">
        <v>1138</v>
      </c>
      <c r="B35" s="491" t="s">
        <v>68</v>
      </c>
      <c r="C35" s="491" t="s">
        <v>818</v>
      </c>
      <c r="D35" s="491">
        <f>+VLOOKUP(B35,BCTinhHinhTaiChinh_06105!$B$18:$D$87,3,0)</f>
        <v>0</v>
      </c>
      <c r="E35" s="491">
        <f>+VLOOKUP(B35,BCTinhHinhTaiChinh_06105!$B$18:$E$87,4,0)</f>
        <v>0</v>
      </c>
    </row>
    <row r="36" spans="1:5" ht="15.75">
      <c r="A36" s="491" t="s">
        <v>1139</v>
      </c>
      <c r="B36" s="491" t="s">
        <v>14</v>
      </c>
      <c r="C36" s="491" t="s">
        <v>818</v>
      </c>
      <c r="D36" s="491">
        <f>+VLOOKUP(B36,BCTinhHinhTaiChinh_06105!$B$18:$D$87,3,0)</f>
        <v>-38061610</v>
      </c>
      <c r="E36" s="491">
        <f>+VLOOKUP(B36,BCTinhHinhTaiChinh_06105!$B$18:$E$87,4,0)</f>
        <v>0</v>
      </c>
    </row>
    <row r="37" spans="1:5" ht="15.75">
      <c r="A37" s="539" t="s">
        <v>1140</v>
      </c>
      <c r="B37" s="491" t="s">
        <v>15</v>
      </c>
      <c r="C37" s="491" t="s">
        <v>818</v>
      </c>
      <c r="D37" s="491">
        <f>+VLOOKUP(B37,BCTinhHinhTaiChinh_06105!$B$18:$D$87,3,0)</f>
        <v>9992.4500000000007</v>
      </c>
      <c r="E37" s="491">
        <f>+VLOOKUP(B37,BCTinhHinhTaiChinh_06105!$B$18:$E$87,4,0)</f>
        <v>0</v>
      </c>
    </row>
    <row r="38" spans="1:5" ht="15.75">
      <c r="A38" s="539" t="s">
        <v>1141</v>
      </c>
      <c r="B38" s="491" t="s">
        <v>69</v>
      </c>
      <c r="C38" s="491" t="s">
        <v>818</v>
      </c>
      <c r="D38" s="491">
        <f>+VLOOKUP(B38,BCTinhHinhTaiChinh_06105!$B$18:$D$87,3,0)</f>
        <v>0</v>
      </c>
      <c r="E38" s="491">
        <f>+VLOOKUP(B38,BCTinhHinhTaiChinh_06105!$B$18:$E$87,4,0)</f>
        <v>0</v>
      </c>
    </row>
    <row r="39" spans="1:5" ht="15.75">
      <c r="A39" s="491" t="s">
        <v>1142</v>
      </c>
      <c r="B39" s="491" t="s">
        <v>70</v>
      </c>
      <c r="C39" s="491" t="s">
        <v>818</v>
      </c>
      <c r="D39" s="491">
        <f>+VLOOKUP(B39,BCTinhHinhTaiChinh_06105!$B$18:$D$87,3,0)</f>
        <v>0</v>
      </c>
      <c r="E39" s="491">
        <f>+VLOOKUP(B39,BCTinhHinhTaiChinh_06105!$B$18:$E$87,4,0)</f>
        <v>0</v>
      </c>
    </row>
    <row r="40" spans="1:5" ht="15.75">
      <c r="A40" s="491" t="s">
        <v>1143</v>
      </c>
      <c r="B40" s="491" t="s">
        <v>71</v>
      </c>
      <c r="C40" s="491" t="s">
        <v>818</v>
      </c>
      <c r="D40" s="491">
        <f>+VLOOKUP(B40,BCTinhHinhTaiChinh_06105!$B$18:$D$87,3,0)</f>
        <v>0</v>
      </c>
      <c r="E40" s="491">
        <f>+VLOOKUP(B40,BCTinhHinhTaiChinh_06105!$B$18:$E$87,4,0)</f>
        <v>0</v>
      </c>
    </row>
    <row r="41" spans="1:5" ht="15.75">
      <c r="A41" s="539" t="s">
        <v>1144</v>
      </c>
      <c r="B41" s="491" t="s">
        <v>72</v>
      </c>
      <c r="C41" s="491" t="s">
        <v>818</v>
      </c>
      <c r="D41" s="491">
        <f>+VLOOKUP(B41,BCTinhHinhTaiChinh_06105!$B$18:$D$87,3,0)</f>
        <v>0</v>
      </c>
      <c r="E41" s="491">
        <f>+VLOOKUP(B41,BCTinhHinhTaiChinh_06105!$B$18:$E$87,4,0)</f>
        <v>0</v>
      </c>
    </row>
    <row r="42" spans="1:5" ht="15.75">
      <c r="A42" s="491" t="s">
        <v>1145</v>
      </c>
      <c r="B42" s="491" t="s">
        <v>73</v>
      </c>
      <c r="C42" s="491" t="s">
        <v>818</v>
      </c>
      <c r="D42" s="491">
        <f>+VLOOKUP(B42,BCTinhHinhTaiChinh_06105!$B$18:$D$87,3,0)</f>
        <v>0</v>
      </c>
      <c r="E42" s="491">
        <f>+VLOOKUP(B42,BCTinhHinhTaiChinh_06105!$B$18:$E$87,4,0)</f>
        <v>0</v>
      </c>
    </row>
    <row r="43" spans="1:5" ht="15.75">
      <c r="A43" s="491" t="s">
        <v>1146</v>
      </c>
      <c r="B43" s="491" t="s">
        <v>74</v>
      </c>
      <c r="C43" s="491" t="s">
        <v>818</v>
      </c>
      <c r="D43" s="491">
        <f>+VLOOKUP(B43,BCTinhHinhTaiChinh_06105!$B$18:$D$87,3,0)</f>
        <v>0</v>
      </c>
      <c r="E43" s="491">
        <f>+VLOOKUP(B43,BCTinhHinhTaiChinh_06105!$B$18:$E$87,4,0)</f>
        <v>0</v>
      </c>
    </row>
    <row r="44" spans="1:5" ht="15.75">
      <c r="A44" s="491" t="s">
        <v>1147</v>
      </c>
      <c r="B44" s="491" t="s">
        <v>75</v>
      </c>
      <c r="C44" s="491" t="s">
        <v>818</v>
      </c>
      <c r="D44" s="491">
        <f>+VLOOKUP(B44,BCTinhHinhTaiChinh_06105!$B$18:$D$87,3,0)</f>
        <v>0</v>
      </c>
      <c r="E44" s="491">
        <f>+VLOOKUP(B44,BCTinhHinhTaiChinh_06105!$B$18:$E$87,4,0)</f>
        <v>0</v>
      </c>
    </row>
    <row r="45" spans="1:5" ht="15.75">
      <c r="A45" s="491" t="s">
        <v>1148</v>
      </c>
      <c r="B45" s="491" t="s">
        <v>76</v>
      </c>
      <c r="C45" s="491"/>
      <c r="D45" s="491">
        <f>+VLOOKUP(B45,BCTinhHinhTaiChinh_06105!$B$18:$D$87,3,0)</f>
        <v>5043500</v>
      </c>
      <c r="E45" s="491">
        <f>+VLOOKUP(B45,BCTinhHinhTaiChinh_06105!$B$18:$E$87,4,0)</f>
        <v>0</v>
      </c>
    </row>
  </sheetData>
  <pageMargins left="0.7" right="0.7" top="0.75" bottom="0.75" header="0.3" footer="0.3"/>
  <legacy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44"/>
  <sheetViews>
    <sheetView topLeftCell="A15" workbookViewId="0">
      <selection activeCell="D2" sqref="D2:F43"/>
    </sheetView>
  </sheetViews>
  <sheetFormatPr defaultRowHeight="12.75"/>
  <cols>
    <col min="1" max="1" width="6.85546875" customWidth="1"/>
    <col min="2" max="2" width="41.7109375" customWidth="1"/>
    <col min="3" max="3" width="10.28515625" customWidth="1"/>
    <col min="4" max="6" width="19.28515625" customWidth="1"/>
    <col min="257" max="257" width="6.85546875" customWidth="1"/>
    <col min="258" max="258" width="41.7109375" customWidth="1"/>
    <col min="259" max="259" width="10.28515625" customWidth="1"/>
    <col min="260" max="262" width="19.28515625" customWidth="1"/>
    <col min="513" max="513" width="6.85546875" customWidth="1"/>
    <col min="514" max="514" width="41.7109375" customWidth="1"/>
    <col min="515" max="515" width="10.28515625" customWidth="1"/>
    <col min="516" max="518" width="19.28515625" customWidth="1"/>
    <col min="769" max="769" width="6.85546875" customWidth="1"/>
    <col min="770" max="770" width="41.7109375" customWidth="1"/>
    <col min="771" max="771" width="10.28515625" customWidth="1"/>
    <col min="772" max="774" width="19.28515625" customWidth="1"/>
    <col min="1025" max="1025" width="6.85546875" customWidth="1"/>
    <col min="1026" max="1026" width="41.7109375" customWidth="1"/>
    <col min="1027" max="1027" width="10.28515625" customWidth="1"/>
    <col min="1028" max="1030" width="19.28515625" customWidth="1"/>
    <col min="1281" max="1281" width="6.85546875" customWidth="1"/>
    <col min="1282" max="1282" width="41.7109375" customWidth="1"/>
    <col min="1283" max="1283" width="10.28515625" customWidth="1"/>
    <col min="1284" max="1286" width="19.28515625" customWidth="1"/>
    <col min="1537" max="1537" width="6.85546875" customWidth="1"/>
    <col min="1538" max="1538" width="41.7109375" customWidth="1"/>
    <col min="1539" max="1539" width="10.28515625" customWidth="1"/>
    <col min="1540" max="1542" width="19.28515625" customWidth="1"/>
    <col min="1793" max="1793" width="6.85546875" customWidth="1"/>
    <col min="1794" max="1794" width="41.7109375" customWidth="1"/>
    <col min="1795" max="1795" width="10.28515625" customWidth="1"/>
    <col min="1796" max="1798" width="19.28515625" customWidth="1"/>
    <col min="2049" max="2049" width="6.85546875" customWidth="1"/>
    <col min="2050" max="2050" width="41.7109375" customWidth="1"/>
    <col min="2051" max="2051" width="10.28515625" customWidth="1"/>
    <col min="2052" max="2054" width="19.28515625" customWidth="1"/>
    <col min="2305" max="2305" width="6.85546875" customWidth="1"/>
    <col min="2306" max="2306" width="41.7109375" customWidth="1"/>
    <col min="2307" max="2307" width="10.28515625" customWidth="1"/>
    <col min="2308" max="2310" width="19.28515625" customWidth="1"/>
    <col min="2561" max="2561" width="6.85546875" customWidth="1"/>
    <col min="2562" max="2562" width="41.7109375" customWidth="1"/>
    <col min="2563" max="2563" width="10.28515625" customWidth="1"/>
    <col min="2564" max="2566" width="19.28515625" customWidth="1"/>
    <col min="2817" max="2817" width="6.85546875" customWidth="1"/>
    <col min="2818" max="2818" width="41.7109375" customWidth="1"/>
    <col min="2819" max="2819" width="10.28515625" customWidth="1"/>
    <col min="2820" max="2822" width="19.28515625" customWidth="1"/>
    <col min="3073" max="3073" width="6.85546875" customWidth="1"/>
    <col min="3074" max="3074" width="41.7109375" customWidth="1"/>
    <col min="3075" max="3075" width="10.28515625" customWidth="1"/>
    <col min="3076" max="3078" width="19.28515625" customWidth="1"/>
    <col min="3329" max="3329" width="6.85546875" customWidth="1"/>
    <col min="3330" max="3330" width="41.7109375" customWidth="1"/>
    <col min="3331" max="3331" width="10.28515625" customWidth="1"/>
    <col min="3332" max="3334" width="19.28515625" customWidth="1"/>
    <col min="3585" max="3585" width="6.85546875" customWidth="1"/>
    <col min="3586" max="3586" width="41.7109375" customWidth="1"/>
    <col min="3587" max="3587" width="10.28515625" customWidth="1"/>
    <col min="3588" max="3590" width="19.28515625" customWidth="1"/>
    <col min="3841" max="3841" width="6.85546875" customWidth="1"/>
    <col min="3842" max="3842" width="41.7109375" customWidth="1"/>
    <col min="3843" max="3843" width="10.28515625" customWidth="1"/>
    <col min="3844" max="3846" width="19.28515625" customWidth="1"/>
    <col min="4097" max="4097" width="6.85546875" customWidth="1"/>
    <col min="4098" max="4098" width="41.7109375" customWidth="1"/>
    <col min="4099" max="4099" width="10.28515625" customWidth="1"/>
    <col min="4100" max="4102" width="19.28515625" customWidth="1"/>
    <col min="4353" max="4353" width="6.85546875" customWidth="1"/>
    <col min="4354" max="4354" width="41.7109375" customWidth="1"/>
    <col min="4355" max="4355" width="10.28515625" customWidth="1"/>
    <col min="4356" max="4358" width="19.28515625" customWidth="1"/>
    <col min="4609" max="4609" width="6.85546875" customWidth="1"/>
    <col min="4610" max="4610" width="41.7109375" customWidth="1"/>
    <col min="4611" max="4611" width="10.28515625" customWidth="1"/>
    <col min="4612" max="4614" width="19.28515625" customWidth="1"/>
    <col min="4865" max="4865" width="6.85546875" customWidth="1"/>
    <col min="4866" max="4866" width="41.7109375" customWidth="1"/>
    <col min="4867" max="4867" width="10.28515625" customWidth="1"/>
    <col min="4868" max="4870" width="19.28515625" customWidth="1"/>
    <col min="5121" max="5121" width="6.85546875" customWidth="1"/>
    <col min="5122" max="5122" width="41.7109375" customWidth="1"/>
    <col min="5123" max="5123" width="10.28515625" customWidth="1"/>
    <col min="5124" max="5126" width="19.28515625" customWidth="1"/>
    <col min="5377" max="5377" width="6.85546875" customWidth="1"/>
    <col min="5378" max="5378" width="41.7109375" customWidth="1"/>
    <col min="5379" max="5379" width="10.28515625" customWidth="1"/>
    <col min="5380" max="5382" width="19.28515625" customWidth="1"/>
    <col min="5633" max="5633" width="6.85546875" customWidth="1"/>
    <col min="5634" max="5634" width="41.7109375" customWidth="1"/>
    <col min="5635" max="5635" width="10.28515625" customWidth="1"/>
    <col min="5636" max="5638" width="19.28515625" customWidth="1"/>
    <col min="5889" max="5889" width="6.85546875" customWidth="1"/>
    <col min="5890" max="5890" width="41.7109375" customWidth="1"/>
    <col min="5891" max="5891" width="10.28515625" customWidth="1"/>
    <col min="5892" max="5894" width="19.28515625" customWidth="1"/>
    <col min="6145" max="6145" width="6.85546875" customWidth="1"/>
    <col min="6146" max="6146" width="41.7109375" customWidth="1"/>
    <col min="6147" max="6147" width="10.28515625" customWidth="1"/>
    <col min="6148" max="6150" width="19.28515625" customWidth="1"/>
    <col min="6401" max="6401" width="6.85546875" customWidth="1"/>
    <col min="6402" max="6402" width="41.7109375" customWidth="1"/>
    <col min="6403" max="6403" width="10.28515625" customWidth="1"/>
    <col min="6404" max="6406" width="19.28515625" customWidth="1"/>
    <col min="6657" max="6657" width="6.85546875" customWidth="1"/>
    <col min="6658" max="6658" width="41.7109375" customWidth="1"/>
    <col min="6659" max="6659" width="10.28515625" customWidth="1"/>
    <col min="6660" max="6662" width="19.28515625" customWidth="1"/>
    <col min="6913" max="6913" width="6.85546875" customWidth="1"/>
    <col min="6914" max="6914" width="41.7109375" customWidth="1"/>
    <col min="6915" max="6915" width="10.28515625" customWidth="1"/>
    <col min="6916" max="6918" width="19.28515625" customWidth="1"/>
    <col min="7169" max="7169" width="6.85546875" customWidth="1"/>
    <col min="7170" max="7170" width="41.7109375" customWidth="1"/>
    <col min="7171" max="7171" width="10.28515625" customWidth="1"/>
    <col min="7172" max="7174" width="19.28515625" customWidth="1"/>
    <col min="7425" max="7425" width="6.85546875" customWidth="1"/>
    <col min="7426" max="7426" width="41.7109375" customWidth="1"/>
    <col min="7427" max="7427" width="10.28515625" customWidth="1"/>
    <col min="7428" max="7430" width="19.28515625" customWidth="1"/>
    <col min="7681" max="7681" width="6.85546875" customWidth="1"/>
    <col min="7682" max="7682" width="41.7109375" customWidth="1"/>
    <col min="7683" max="7683" width="10.28515625" customWidth="1"/>
    <col min="7684" max="7686" width="19.28515625" customWidth="1"/>
    <col min="7937" max="7937" width="6.85546875" customWidth="1"/>
    <col min="7938" max="7938" width="41.7109375" customWidth="1"/>
    <col min="7939" max="7939" width="10.28515625" customWidth="1"/>
    <col min="7940" max="7942" width="19.28515625" customWidth="1"/>
    <col min="8193" max="8193" width="6.85546875" customWidth="1"/>
    <col min="8194" max="8194" width="41.7109375" customWidth="1"/>
    <col min="8195" max="8195" width="10.28515625" customWidth="1"/>
    <col min="8196" max="8198" width="19.28515625" customWidth="1"/>
    <col min="8449" max="8449" width="6.85546875" customWidth="1"/>
    <col min="8450" max="8450" width="41.7109375" customWidth="1"/>
    <col min="8451" max="8451" width="10.28515625" customWidth="1"/>
    <col min="8452" max="8454" width="19.28515625" customWidth="1"/>
    <col min="8705" max="8705" width="6.85546875" customWidth="1"/>
    <col min="8706" max="8706" width="41.7109375" customWidth="1"/>
    <col min="8707" max="8707" width="10.28515625" customWidth="1"/>
    <col min="8708" max="8710" width="19.28515625" customWidth="1"/>
    <col min="8961" max="8961" width="6.85546875" customWidth="1"/>
    <col min="8962" max="8962" width="41.7109375" customWidth="1"/>
    <col min="8963" max="8963" width="10.28515625" customWidth="1"/>
    <col min="8964" max="8966" width="19.28515625" customWidth="1"/>
    <col min="9217" max="9217" width="6.85546875" customWidth="1"/>
    <col min="9218" max="9218" width="41.7109375" customWidth="1"/>
    <col min="9219" max="9219" width="10.28515625" customWidth="1"/>
    <col min="9220" max="9222" width="19.28515625" customWidth="1"/>
    <col min="9473" max="9473" width="6.85546875" customWidth="1"/>
    <col min="9474" max="9474" width="41.7109375" customWidth="1"/>
    <col min="9475" max="9475" width="10.28515625" customWidth="1"/>
    <col min="9476" max="9478" width="19.28515625" customWidth="1"/>
    <col min="9729" max="9729" width="6.85546875" customWidth="1"/>
    <col min="9730" max="9730" width="41.7109375" customWidth="1"/>
    <col min="9731" max="9731" width="10.28515625" customWidth="1"/>
    <col min="9732" max="9734" width="19.28515625" customWidth="1"/>
    <col min="9985" max="9985" width="6.85546875" customWidth="1"/>
    <col min="9986" max="9986" width="41.7109375" customWidth="1"/>
    <col min="9987" max="9987" width="10.28515625" customWidth="1"/>
    <col min="9988" max="9990" width="19.28515625" customWidth="1"/>
    <col min="10241" max="10241" width="6.85546875" customWidth="1"/>
    <col min="10242" max="10242" width="41.7109375" customWidth="1"/>
    <col min="10243" max="10243" width="10.28515625" customWidth="1"/>
    <col min="10244" max="10246" width="19.28515625" customWidth="1"/>
    <col min="10497" max="10497" width="6.85546875" customWidth="1"/>
    <col min="10498" max="10498" width="41.7109375" customWidth="1"/>
    <col min="10499" max="10499" width="10.28515625" customWidth="1"/>
    <col min="10500" max="10502" width="19.28515625" customWidth="1"/>
    <col min="10753" max="10753" width="6.85546875" customWidth="1"/>
    <col min="10754" max="10754" width="41.7109375" customWidth="1"/>
    <col min="10755" max="10755" width="10.28515625" customWidth="1"/>
    <col min="10756" max="10758" width="19.28515625" customWidth="1"/>
    <col min="11009" max="11009" width="6.85546875" customWidth="1"/>
    <col min="11010" max="11010" width="41.7109375" customWidth="1"/>
    <col min="11011" max="11011" width="10.28515625" customWidth="1"/>
    <col min="11012" max="11014" width="19.28515625" customWidth="1"/>
    <col min="11265" max="11265" width="6.85546875" customWidth="1"/>
    <col min="11266" max="11266" width="41.7109375" customWidth="1"/>
    <col min="11267" max="11267" width="10.28515625" customWidth="1"/>
    <col min="11268" max="11270" width="19.28515625" customWidth="1"/>
    <col min="11521" max="11521" width="6.85546875" customWidth="1"/>
    <col min="11522" max="11522" width="41.7109375" customWidth="1"/>
    <col min="11523" max="11523" width="10.28515625" customWidth="1"/>
    <col min="11524" max="11526" width="19.28515625" customWidth="1"/>
    <col min="11777" max="11777" width="6.85546875" customWidth="1"/>
    <col min="11778" max="11778" width="41.7109375" customWidth="1"/>
    <col min="11779" max="11779" width="10.28515625" customWidth="1"/>
    <col min="11780" max="11782" width="19.28515625" customWidth="1"/>
    <col min="12033" max="12033" width="6.85546875" customWidth="1"/>
    <col min="12034" max="12034" width="41.7109375" customWidth="1"/>
    <col min="12035" max="12035" width="10.28515625" customWidth="1"/>
    <col min="12036" max="12038" width="19.28515625" customWidth="1"/>
    <col min="12289" max="12289" width="6.85546875" customWidth="1"/>
    <col min="12290" max="12290" width="41.7109375" customWidth="1"/>
    <col min="12291" max="12291" width="10.28515625" customWidth="1"/>
    <col min="12292" max="12294" width="19.28515625" customWidth="1"/>
    <col min="12545" max="12545" width="6.85546875" customWidth="1"/>
    <col min="12546" max="12546" width="41.7109375" customWidth="1"/>
    <col min="12547" max="12547" width="10.28515625" customWidth="1"/>
    <col min="12548" max="12550" width="19.28515625" customWidth="1"/>
    <col min="12801" max="12801" width="6.85546875" customWidth="1"/>
    <col min="12802" max="12802" width="41.7109375" customWidth="1"/>
    <col min="12803" max="12803" width="10.28515625" customWidth="1"/>
    <col min="12804" max="12806" width="19.28515625" customWidth="1"/>
    <col min="13057" max="13057" width="6.85546875" customWidth="1"/>
    <col min="13058" max="13058" width="41.7109375" customWidth="1"/>
    <col min="13059" max="13059" width="10.28515625" customWidth="1"/>
    <col min="13060" max="13062" width="19.28515625" customWidth="1"/>
    <col min="13313" max="13313" width="6.85546875" customWidth="1"/>
    <col min="13314" max="13314" width="41.7109375" customWidth="1"/>
    <col min="13315" max="13315" width="10.28515625" customWidth="1"/>
    <col min="13316" max="13318" width="19.28515625" customWidth="1"/>
    <col min="13569" max="13569" width="6.85546875" customWidth="1"/>
    <col min="13570" max="13570" width="41.7109375" customWidth="1"/>
    <col min="13571" max="13571" width="10.28515625" customWidth="1"/>
    <col min="13572" max="13574" width="19.28515625" customWidth="1"/>
    <col min="13825" max="13825" width="6.85546875" customWidth="1"/>
    <col min="13826" max="13826" width="41.7109375" customWidth="1"/>
    <col min="13827" max="13827" width="10.28515625" customWidth="1"/>
    <col min="13828" max="13830" width="19.28515625" customWidth="1"/>
    <col min="14081" max="14081" width="6.85546875" customWidth="1"/>
    <col min="14082" max="14082" width="41.7109375" customWidth="1"/>
    <col min="14083" max="14083" width="10.28515625" customWidth="1"/>
    <col min="14084" max="14086" width="19.28515625" customWidth="1"/>
    <col min="14337" max="14337" width="6.85546875" customWidth="1"/>
    <col min="14338" max="14338" width="41.7109375" customWidth="1"/>
    <col min="14339" max="14339" width="10.28515625" customWidth="1"/>
    <col min="14340" max="14342" width="19.28515625" customWidth="1"/>
    <col min="14593" max="14593" width="6.85546875" customWidth="1"/>
    <col min="14594" max="14594" width="41.7109375" customWidth="1"/>
    <col min="14595" max="14595" width="10.28515625" customWidth="1"/>
    <col min="14596" max="14598" width="19.28515625" customWidth="1"/>
    <col min="14849" max="14849" width="6.85546875" customWidth="1"/>
    <col min="14850" max="14850" width="41.7109375" customWidth="1"/>
    <col min="14851" max="14851" width="10.28515625" customWidth="1"/>
    <col min="14852" max="14854" width="19.28515625" customWidth="1"/>
    <col min="15105" max="15105" width="6.85546875" customWidth="1"/>
    <col min="15106" max="15106" width="41.7109375" customWidth="1"/>
    <col min="15107" max="15107" width="10.28515625" customWidth="1"/>
    <col min="15108" max="15110" width="19.28515625" customWidth="1"/>
    <col min="15361" max="15361" width="6.85546875" customWidth="1"/>
    <col min="15362" max="15362" width="41.7109375" customWidth="1"/>
    <col min="15363" max="15363" width="10.28515625" customWidth="1"/>
    <col min="15364" max="15366" width="19.28515625" customWidth="1"/>
    <col min="15617" max="15617" width="6.85546875" customWidth="1"/>
    <col min="15618" max="15618" width="41.7109375" customWidth="1"/>
    <col min="15619" max="15619" width="10.28515625" customWidth="1"/>
    <col min="15620" max="15622" width="19.28515625" customWidth="1"/>
    <col min="15873" max="15873" width="6.85546875" customWidth="1"/>
    <col min="15874" max="15874" width="41.7109375" customWidth="1"/>
    <col min="15875" max="15875" width="10.28515625" customWidth="1"/>
    <col min="15876" max="15878" width="19.28515625" customWidth="1"/>
    <col min="16129" max="16129" width="6.85546875" customWidth="1"/>
    <col min="16130" max="16130" width="41.7109375" customWidth="1"/>
    <col min="16131" max="16131" width="10.28515625" customWidth="1"/>
    <col min="16132" max="16134" width="19.28515625" customWidth="1"/>
  </cols>
  <sheetData>
    <row r="1" spans="1:6" ht="15" customHeight="1">
      <c r="A1" s="489" t="s">
        <v>77</v>
      </c>
      <c r="B1" s="489" t="s">
        <v>78</v>
      </c>
      <c r="C1" s="489" t="s">
        <v>813</v>
      </c>
      <c r="D1" s="489" t="s">
        <v>814</v>
      </c>
      <c r="E1" s="489" t="s">
        <v>815</v>
      </c>
      <c r="F1" s="489" t="s">
        <v>816</v>
      </c>
    </row>
    <row r="2" spans="1:6" ht="15" customHeight="1">
      <c r="A2" s="490" t="s">
        <v>51</v>
      </c>
      <c r="B2" s="490" t="s">
        <v>817</v>
      </c>
      <c r="C2" s="490" t="s">
        <v>84</v>
      </c>
      <c r="D2" s="490" t="s">
        <v>818</v>
      </c>
      <c r="E2" s="490" t="s">
        <v>818</v>
      </c>
      <c r="F2" s="490" t="s">
        <v>818</v>
      </c>
    </row>
    <row r="3" spans="1:6" ht="15" customHeight="1">
      <c r="A3" s="491" t="s">
        <v>85</v>
      </c>
      <c r="B3" s="491" t="s">
        <v>819</v>
      </c>
      <c r="C3" s="491" t="s">
        <v>86</v>
      </c>
      <c r="D3" s="491">
        <f>BCTaiSan_06027!D19</f>
        <v>50438938390</v>
      </c>
      <c r="E3" s="491">
        <f>BCTaiSan_06027!E19</f>
        <v>0</v>
      </c>
      <c r="F3" s="491">
        <f>BCTaiSan_06027!F19/100</f>
        <v>0</v>
      </c>
    </row>
    <row r="4" spans="1:6" ht="15" customHeight="1">
      <c r="A4" s="491" t="s">
        <v>818</v>
      </c>
      <c r="B4" s="491" t="s">
        <v>820</v>
      </c>
      <c r="C4" s="491" t="s">
        <v>87</v>
      </c>
      <c r="D4" s="491"/>
      <c r="E4" s="491"/>
      <c r="F4" s="491" t="s">
        <v>818</v>
      </c>
    </row>
    <row r="5" spans="1:6" ht="15" customHeight="1">
      <c r="A5" s="491" t="s">
        <v>821</v>
      </c>
      <c r="B5" s="491" t="s">
        <v>821</v>
      </c>
      <c r="C5" s="491" t="s">
        <v>821</v>
      </c>
      <c r="D5" s="491"/>
      <c r="E5" s="491"/>
      <c r="F5" s="491" t="s">
        <v>821</v>
      </c>
    </row>
    <row r="6" spans="1:6" ht="15" customHeight="1">
      <c r="A6" s="491" t="s">
        <v>818</v>
      </c>
      <c r="B6" s="491" t="s">
        <v>822</v>
      </c>
      <c r="C6" s="491" t="s">
        <v>88</v>
      </c>
      <c r="D6" s="491">
        <f>BCTaiSan_06027!D21</f>
        <v>50438938390</v>
      </c>
      <c r="E6" s="491">
        <f>BCTaiSan_06027!E21</f>
        <v>0</v>
      </c>
      <c r="F6" s="491">
        <f>BCTaiSan_06027!F21/100</f>
        <v>0</v>
      </c>
    </row>
    <row r="7" spans="1:6" ht="15" customHeight="1">
      <c r="A7" s="491" t="s">
        <v>821</v>
      </c>
      <c r="B7" s="491" t="s">
        <v>823</v>
      </c>
      <c r="C7" s="491">
        <v>2204</v>
      </c>
      <c r="D7" s="491">
        <f>BCTaiSan_06027!D25</f>
        <v>0</v>
      </c>
      <c r="E7" s="491">
        <f>BCTaiSan_06027!E25</f>
        <v>0</v>
      </c>
      <c r="F7" s="491">
        <f>BCTaiSan_06027!F25/100</f>
        <v>0</v>
      </c>
    </row>
    <row r="8" spans="1:6" ht="15" customHeight="1">
      <c r="A8" s="491" t="s">
        <v>90</v>
      </c>
      <c r="B8" s="491" t="s">
        <v>824</v>
      </c>
      <c r="C8" s="491" t="s">
        <v>91</v>
      </c>
      <c r="D8" s="491">
        <f>BCTaiSan_06027!D26</f>
        <v>0</v>
      </c>
      <c r="E8" s="491">
        <f>BCTaiSan_06027!E26</f>
        <v>0</v>
      </c>
      <c r="F8" s="491">
        <f>BCTaiSan_06027!F26/100</f>
        <v>0</v>
      </c>
    </row>
    <row r="9" spans="1:6" ht="15" customHeight="1">
      <c r="A9" s="491" t="s">
        <v>821</v>
      </c>
      <c r="B9" s="491" t="s">
        <v>821</v>
      </c>
      <c r="C9" s="491" t="s">
        <v>821</v>
      </c>
      <c r="D9" s="491"/>
      <c r="E9" s="491"/>
      <c r="F9" s="491" t="s">
        <v>821</v>
      </c>
    </row>
    <row r="10" spans="1:6" ht="15" customHeight="1">
      <c r="A10" s="491"/>
      <c r="B10" s="491"/>
      <c r="C10" s="491"/>
      <c r="D10" s="491"/>
      <c r="E10" s="491"/>
      <c r="F10" s="491" t="s">
        <v>818</v>
      </c>
    </row>
    <row r="11" spans="1:6" ht="15" customHeight="1">
      <c r="A11" s="491" t="s">
        <v>92</v>
      </c>
      <c r="B11" s="491" t="s">
        <v>825</v>
      </c>
      <c r="C11" s="491" t="s">
        <v>643</v>
      </c>
      <c r="D11" s="491"/>
      <c r="E11" s="491"/>
      <c r="F11" s="491"/>
    </row>
    <row r="12" spans="1:6" ht="15" customHeight="1">
      <c r="A12" s="491" t="s">
        <v>821</v>
      </c>
      <c r="B12" s="491" t="s">
        <v>821</v>
      </c>
      <c r="C12" s="491" t="s">
        <v>821</v>
      </c>
      <c r="D12" s="491"/>
      <c r="E12" s="491"/>
      <c r="F12" s="491" t="s">
        <v>821</v>
      </c>
    </row>
    <row r="13" spans="1:6" ht="15" customHeight="1">
      <c r="A13" s="491" t="s">
        <v>94</v>
      </c>
      <c r="B13" s="491" t="s">
        <v>826</v>
      </c>
      <c r="C13" s="491" t="s">
        <v>93</v>
      </c>
      <c r="D13" s="491">
        <f>BCTaiSan_06027!D33</f>
        <v>0</v>
      </c>
      <c r="E13" s="491">
        <f>BCTaiSan_06027!E33</f>
        <v>0</v>
      </c>
      <c r="F13" s="491">
        <f>BCTaiSan_06027!F33/100</f>
        <v>0</v>
      </c>
    </row>
    <row r="14" spans="1:6" ht="15" customHeight="1">
      <c r="A14" s="491" t="s">
        <v>821</v>
      </c>
      <c r="B14" s="491" t="s">
        <v>821</v>
      </c>
      <c r="C14" s="491" t="s">
        <v>821</v>
      </c>
      <c r="D14" s="491"/>
      <c r="E14" s="491"/>
      <c r="F14" s="491" t="s">
        <v>821</v>
      </c>
    </row>
    <row r="15" spans="1:6" ht="15" customHeight="1">
      <c r="A15" s="491"/>
      <c r="B15" s="491"/>
      <c r="C15" s="491"/>
      <c r="D15" s="491"/>
      <c r="E15" s="491"/>
      <c r="F15" s="491"/>
    </row>
    <row r="16" spans="1:6" ht="15" customHeight="1">
      <c r="A16" s="491" t="s">
        <v>96</v>
      </c>
      <c r="B16" s="491" t="s">
        <v>827</v>
      </c>
      <c r="C16" s="491" t="s">
        <v>95</v>
      </c>
      <c r="D16" s="491">
        <f>BCTaiSan_06027!D36</f>
        <v>0</v>
      </c>
      <c r="E16" s="491">
        <f>BCTaiSan_06027!E36</f>
        <v>0</v>
      </c>
      <c r="F16" s="491">
        <f>BCTaiSan_06027!F36/100</f>
        <v>0</v>
      </c>
    </row>
    <row r="17" spans="1:6" ht="15" customHeight="1">
      <c r="A17" s="491" t="s">
        <v>821</v>
      </c>
      <c r="B17" s="491" t="s">
        <v>821</v>
      </c>
      <c r="C17" s="491" t="s">
        <v>821</v>
      </c>
      <c r="D17" s="491"/>
      <c r="E17" s="491"/>
      <c r="F17" s="491" t="s">
        <v>821</v>
      </c>
    </row>
    <row r="18" spans="1:6" ht="15" customHeight="1">
      <c r="A18" s="491"/>
      <c r="B18" s="491"/>
      <c r="C18" s="491"/>
      <c r="D18" s="491"/>
      <c r="E18" s="491"/>
      <c r="F18" s="491"/>
    </row>
    <row r="19" spans="1:6" ht="15" customHeight="1">
      <c r="A19" s="491" t="s">
        <v>98</v>
      </c>
      <c r="B19" s="491" t="s">
        <v>828</v>
      </c>
      <c r="C19" s="491" t="s">
        <v>645</v>
      </c>
      <c r="D19" s="491"/>
      <c r="E19" s="491"/>
      <c r="F19" s="491"/>
    </row>
    <row r="20" spans="1:6" ht="15" customHeight="1">
      <c r="A20" s="491" t="s">
        <v>821</v>
      </c>
      <c r="B20" s="491" t="s">
        <v>821</v>
      </c>
      <c r="C20" s="491" t="s">
        <v>821</v>
      </c>
      <c r="D20" s="491"/>
      <c r="E20" s="491"/>
      <c r="F20" s="491" t="s">
        <v>821</v>
      </c>
    </row>
    <row r="21" spans="1:6" ht="15" customHeight="1">
      <c r="A21" s="491" t="s">
        <v>100</v>
      </c>
      <c r="B21" s="491" t="s">
        <v>829</v>
      </c>
      <c r="C21" s="491" t="s">
        <v>97</v>
      </c>
      <c r="D21" s="491"/>
      <c r="E21" s="491"/>
      <c r="F21" s="491" t="s">
        <v>818</v>
      </c>
    </row>
    <row r="22" spans="1:6" ht="15" customHeight="1">
      <c r="A22" s="491" t="s">
        <v>821</v>
      </c>
      <c r="B22" s="491" t="s">
        <v>821</v>
      </c>
      <c r="C22" s="491" t="s">
        <v>821</v>
      </c>
      <c r="D22" s="491"/>
      <c r="E22" s="491"/>
      <c r="F22" s="491" t="s">
        <v>821</v>
      </c>
    </row>
    <row r="23" spans="1:6" ht="15" customHeight="1">
      <c r="A23" s="491"/>
      <c r="B23" s="491"/>
      <c r="C23" s="491"/>
      <c r="D23" s="491"/>
      <c r="E23" s="491"/>
      <c r="F23" s="491" t="s">
        <v>818</v>
      </c>
    </row>
    <row r="24" spans="1:6" ht="15" customHeight="1">
      <c r="A24" s="491" t="s">
        <v>102</v>
      </c>
      <c r="B24" s="491" t="s">
        <v>830</v>
      </c>
      <c r="C24" s="491" t="s">
        <v>99</v>
      </c>
      <c r="D24" s="491">
        <f>BCTaiSan_06027!D40</f>
        <v>0</v>
      </c>
      <c r="E24" s="491">
        <f>BCTaiSan_06027!E40</f>
        <v>0</v>
      </c>
      <c r="F24" s="491">
        <f>BCTaiSan_06027!F40/100</f>
        <v>0</v>
      </c>
    </row>
    <row r="25" spans="1:6" ht="15" customHeight="1">
      <c r="A25" s="491" t="s">
        <v>821</v>
      </c>
      <c r="B25" s="491" t="s">
        <v>821</v>
      </c>
      <c r="C25" s="491" t="s">
        <v>821</v>
      </c>
      <c r="D25" s="491"/>
      <c r="E25" s="491"/>
      <c r="F25" s="491" t="s">
        <v>821</v>
      </c>
    </row>
    <row r="26" spans="1:6" ht="15" customHeight="1">
      <c r="A26" s="491"/>
      <c r="B26" s="491"/>
      <c r="C26" s="491"/>
      <c r="D26" s="491"/>
      <c r="E26" s="491"/>
      <c r="F26" s="491"/>
    </row>
    <row r="27" spans="1:6" ht="15" customHeight="1">
      <c r="A27" s="491" t="s">
        <v>831</v>
      </c>
      <c r="B27" s="491" t="s">
        <v>832</v>
      </c>
      <c r="C27" s="491" t="s">
        <v>101</v>
      </c>
      <c r="D27" s="491">
        <f>BCTaiSan_06027!D41</f>
        <v>0</v>
      </c>
      <c r="E27" s="491">
        <f>BCTaiSan_06027!E41</f>
        <v>0</v>
      </c>
      <c r="F27" s="491">
        <f>BCTaiSan_06027!F41/100</f>
        <v>0</v>
      </c>
    </row>
    <row r="28" spans="1:6" ht="15" customHeight="1">
      <c r="A28" s="491" t="s">
        <v>821</v>
      </c>
      <c r="B28" s="491" t="s">
        <v>821</v>
      </c>
      <c r="C28" s="491" t="s">
        <v>821</v>
      </c>
      <c r="D28" s="491"/>
      <c r="E28" s="491"/>
      <c r="F28" s="491" t="s">
        <v>821</v>
      </c>
    </row>
    <row r="29" spans="1:6" ht="15" customHeight="1">
      <c r="A29" s="491"/>
      <c r="B29" s="491"/>
      <c r="C29" s="491"/>
      <c r="D29" s="491"/>
      <c r="E29" s="491"/>
      <c r="F29" s="491"/>
    </row>
    <row r="30" spans="1:6" ht="15" customHeight="1">
      <c r="A30" s="491" t="s">
        <v>833</v>
      </c>
      <c r="B30" s="491" t="s">
        <v>834</v>
      </c>
      <c r="C30" s="491" t="s">
        <v>103</v>
      </c>
      <c r="D30" s="491">
        <f>BCTaiSan_06027!D42</f>
        <v>50438938390</v>
      </c>
      <c r="E30" s="491">
        <f>BCTaiSan_06027!E42</f>
        <v>0</v>
      </c>
      <c r="F30" s="491">
        <f>BCTaiSan_06027!F42/100</f>
        <v>0</v>
      </c>
    </row>
    <row r="31" spans="1:6" ht="15" customHeight="1">
      <c r="A31" s="490" t="s">
        <v>61</v>
      </c>
      <c r="B31" s="490" t="s">
        <v>835</v>
      </c>
      <c r="C31" s="490" t="s">
        <v>104</v>
      </c>
      <c r="D31" s="491"/>
      <c r="E31" s="491"/>
      <c r="F31" s="490" t="s">
        <v>818</v>
      </c>
    </row>
    <row r="32" spans="1:6" ht="15" customHeight="1">
      <c r="A32" s="491" t="s">
        <v>105</v>
      </c>
      <c r="B32" s="491" t="s">
        <v>836</v>
      </c>
      <c r="C32" s="491" t="s">
        <v>649</v>
      </c>
      <c r="D32" s="491"/>
      <c r="E32" s="491"/>
      <c r="F32" s="491"/>
    </row>
    <row r="33" spans="1:6" ht="15" customHeight="1">
      <c r="A33" s="491" t="s">
        <v>821</v>
      </c>
      <c r="B33" s="491" t="s">
        <v>821</v>
      </c>
      <c r="C33" s="491" t="s">
        <v>821</v>
      </c>
      <c r="D33" s="491"/>
      <c r="E33" s="491"/>
      <c r="F33" s="491" t="s">
        <v>821</v>
      </c>
    </row>
    <row r="34" spans="1:6" ht="15" customHeight="1">
      <c r="A34" s="491" t="s">
        <v>107</v>
      </c>
      <c r="B34" s="491" t="s">
        <v>837</v>
      </c>
      <c r="C34" s="491" t="s">
        <v>106</v>
      </c>
      <c r="D34" s="491">
        <f>BCTaiSan_06027!D44</f>
        <v>0</v>
      </c>
      <c r="E34" s="491">
        <f>BCTaiSan_06027!E44</f>
        <v>0</v>
      </c>
      <c r="F34" s="491">
        <f>BCTaiSan_06027!F44/100</f>
        <v>0</v>
      </c>
    </row>
    <row r="35" spans="1:6" ht="15" customHeight="1">
      <c r="A35" s="491" t="s">
        <v>821</v>
      </c>
      <c r="B35" s="491" t="s">
        <v>821</v>
      </c>
      <c r="C35" s="491" t="s">
        <v>821</v>
      </c>
      <c r="D35" s="491"/>
      <c r="E35" s="491"/>
      <c r="F35" s="491" t="s">
        <v>821</v>
      </c>
    </row>
    <row r="36" spans="1:6" ht="15" customHeight="1">
      <c r="A36" s="491"/>
      <c r="B36" s="491"/>
      <c r="C36" s="491"/>
      <c r="D36" s="491"/>
      <c r="E36" s="491"/>
      <c r="F36" s="491" t="s">
        <v>818</v>
      </c>
    </row>
    <row r="37" spans="1:6" ht="15" customHeight="1">
      <c r="A37" s="491" t="s">
        <v>109</v>
      </c>
      <c r="B37" s="491" t="s">
        <v>838</v>
      </c>
      <c r="C37" s="491" t="s">
        <v>108</v>
      </c>
      <c r="D37" s="491">
        <f>BCTaiSan_06027!D45</f>
        <v>42000000</v>
      </c>
      <c r="E37" s="491">
        <f>BCTaiSan_06027!E45</f>
        <v>0</v>
      </c>
      <c r="F37" s="491">
        <f>BCTaiSan_06027!F45/100</f>
        <v>0</v>
      </c>
    </row>
    <row r="38" spans="1:6" ht="15" customHeight="1">
      <c r="A38" s="491" t="s">
        <v>821</v>
      </c>
      <c r="B38" s="491" t="s">
        <v>821</v>
      </c>
      <c r="C38" s="491" t="s">
        <v>821</v>
      </c>
      <c r="D38" s="491"/>
      <c r="E38" s="491"/>
      <c r="F38" s="491" t="s">
        <v>821</v>
      </c>
    </row>
    <row r="39" spans="1:6" ht="15" customHeight="1">
      <c r="A39" s="491"/>
      <c r="B39" s="491"/>
      <c r="C39" s="491"/>
      <c r="D39" s="491"/>
      <c r="E39" s="491"/>
      <c r="F39" s="491"/>
    </row>
    <row r="40" spans="1:6" ht="15" customHeight="1">
      <c r="A40" s="491" t="s">
        <v>839</v>
      </c>
      <c r="B40" s="491" t="s">
        <v>840</v>
      </c>
      <c r="C40" s="491" t="s">
        <v>110</v>
      </c>
      <c r="D40" s="491">
        <f>BCTaiSan_06027!D66</f>
        <v>42000000</v>
      </c>
      <c r="E40" s="491">
        <f>BCTaiSan_06027!E66</f>
        <v>0</v>
      </c>
      <c r="F40" s="491">
        <f>BCTaiSan_06027!F66/100</f>
        <v>0</v>
      </c>
    </row>
    <row r="41" spans="1:6" ht="15" customHeight="1">
      <c r="A41" s="491" t="s">
        <v>818</v>
      </c>
      <c r="B41" s="491" t="s">
        <v>841</v>
      </c>
      <c r="C41" s="491" t="s">
        <v>111</v>
      </c>
      <c r="D41" s="491">
        <f>BCTaiSan_06027!D67</f>
        <v>50396938390</v>
      </c>
      <c r="E41" s="491">
        <f>BCTaiSan_06027!E67</f>
        <v>0</v>
      </c>
      <c r="F41" s="491">
        <f>BCTaiSan_06027!F67/100</f>
        <v>0</v>
      </c>
    </row>
    <row r="42" spans="1:6" ht="15" customHeight="1">
      <c r="A42" s="491" t="s">
        <v>818</v>
      </c>
      <c r="B42" s="491" t="s">
        <v>842</v>
      </c>
      <c r="C42" s="491" t="s">
        <v>112</v>
      </c>
      <c r="D42" s="491">
        <f>BCTaiSan_06027!D68</f>
        <v>5043500</v>
      </c>
      <c r="E42" s="491">
        <f>BCTaiSan_06027!E68</f>
        <v>0</v>
      </c>
      <c r="F42" s="491">
        <f>BCTaiSan_06027!F68/100</f>
        <v>0</v>
      </c>
    </row>
    <row r="43" spans="1:6" ht="15" customHeight="1">
      <c r="A43" s="491" t="s">
        <v>818</v>
      </c>
      <c r="B43" s="491" t="s">
        <v>843</v>
      </c>
      <c r="C43" s="491" t="s">
        <v>113</v>
      </c>
      <c r="D43" s="491">
        <f>BCTaiSan_06027!D69</f>
        <v>9992.4500000000007</v>
      </c>
      <c r="E43" s="491">
        <f>BCTaiSan_06027!E69</f>
        <v>0</v>
      </c>
      <c r="F43" s="491">
        <f>BCTaiSan_06027!F69/100</f>
        <v>0</v>
      </c>
    </row>
    <row r="44" spans="1:6" ht="15" customHeight="1">
      <c r="A44" s="492" t="s">
        <v>818</v>
      </c>
      <c r="B44" s="492" t="s">
        <v>818</v>
      </c>
      <c r="C44" s="492" t="s">
        <v>818</v>
      </c>
      <c r="D44" s="492" t="s">
        <v>818</v>
      </c>
      <c r="E44" s="492" t="s">
        <v>818</v>
      </c>
      <c r="F44" s="492" t="s">
        <v>818</v>
      </c>
    </row>
  </sheetData>
  <pageMargins left="0.7" right="0.7" top="0.75" bottom="0.75" header="0.3" footer="0.3"/>
  <legacy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51"/>
  <sheetViews>
    <sheetView topLeftCell="A21" workbookViewId="0">
      <selection activeCell="D2" sqref="D2:F50"/>
    </sheetView>
  </sheetViews>
  <sheetFormatPr defaultRowHeight="12.75"/>
  <cols>
    <col min="1" max="1" width="6.85546875" customWidth="1"/>
    <col min="2" max="2" width="60.28515625" customWidth="1"/>
    <col min="3" max="3" width="13" customWidth="1"/>
    <col min="4" max="6" width="21.42578125" customWidth="1"/>
    <col min="257" max="257" width="6.85546875" customWidth="1"/>
    <col min="258" max="258" width="60.28515625" customWidth="1"/>
    <col min="259" max="259" width="13" customWidth="1"/>
    <col min="260" max="262" width="21.42578125" customWidth="1"/>
    <col min="513" max="513" width="6.85546875" customWidth="1"/>
    <col min="514" max="514" width="60.28515625" customWidth="1"/>
    <col min="515" max="515" width="13" customWidth="1"/>
    <col min="516" max="518" width="21.42578125" customWidth="1"/>
    <col min="769" max="769" width="6.85546875" customWidth="1"/>
    <col min="770" max="770" width="60.28515625" customWidth="1"/>
    <col min="771" max="771" width="13" customWidth="1"/>
    <col min="772" max="774" width="21.42578125" customWidth="1"/>
    <col min="1025" max="1025" width="6.85546875" customWidth="1"/>
    <col min="1026" max="1026" width="60.28515625" customWidth="1"/>
    <col min="1027" max="1027" width="13" customWidth="1"/>
    <col min="1028" max="1030" width="21.42578125" customWidth="1"/>
    <col min="1281" max="1281" width="6.85546875" customWidth="1"/>
    <col min="1282" max="1282" width="60.28515625" customWidth="1"/>
    <col min="1283" max="1283" width="13" customWidth="1"/>
    <col min="1284" max="1286" width="21.42578125" customWidth="1"/>
    <col min="1537" max="1537" width="6.85546875" customWidth="1"/>
    <col min="1538" max="1538" width="60.28515625" customWidth="1"/>
    <col min="1539" max="1539" width="13" customWidth="1"/>
    <col min="1540" max="1542" width="21.42578125" customWidth="1"/>
    <col min="1793" max="1793" width="6.85546875" customWidth="1"/>
    <col min="1794" max="1794" width="60.28515625" customWidth="1"/>
    <col min="1795" max="1795" width="13" customWidth="1"/>
    <col min="1796" max="1798" width="21.42578125" customWidth="1"/>
    <col min="2049" max="2049" width="6.85546875" customWidth="1"/>
    <col min="2050" max="2050" width="60.28515625" customWidth="1"/>
    <col min="2051" max="2051" width="13" customWidth="1"/>
    <col min="2052" max="2054" width="21.42578125" customWidth="1"/>
    <col min="2305" max="2305" width="6.85546875" customWidth="1"/>
    <col min="2306" max="2306" width="60.28515625" customWidth="1"/>
    <col min="2307" max="2307" width="13" customWidth="1"/>
    <col min="2308" max="2310" width="21.42578125" customWidth="1"/>
    <col min="2561" max="2561" width="6.85546875" customWidth="1"/>
    <col min="2562" max="2562" width="60.28515625" customWidth="1"/>
    <col min="2563" max="2563" width="13" customWidth="1"/>
    <col min="2564" max="2566" width="21.42578125" customWidth="1"/>
    <col min="2817" max="2817" width="6.85546875" customWidth="1"/>
    <col min="2818" max="2818" width="60.28515625" customWidth="1"/>
    <col min="2819" max="2819" width="13" customWidth="1"/>
    <col min="2820" max="2822" width="21.42578125" customWidth="1"/>
    <col min="3073" max="3073" width="6.85546875" customWidth="1"/>
    <col min="3074" max="3074" width="60.28515625" customWidth="1"/>
    <col min="3075" max="3075" width="13" customWidth="1"/>
    <col min="3076" max="3078" width="21.42578125" customWidth="1"/>
    <col min="3329" max="3329" width="6.85546875" customWidth="1"/>
    <col min="3330" max="3330" width="60.28515625" customWidth="1"/>
    <col min="3331" max="3331" width="13" customWidth="1"/>
    <col min="3332" max="3334" width="21.42578125" customWidth="1"/>
    <col min="3585" max="3585" width="6.85546875" customWidth="1"/>
    <col min="3586" max="3586" width="60.28515625" customWidth="1"/>
    <col min="3587" max="3587" width="13" customWidth="1"/>
    <col min="3588" max="3590" width="21.42578125" customWidth="1"/>
    <col min="3841" max="3841" width="6.85546875" customWidth="1"/>
    <col min="3842" max="3842" width="60.28515625" customWidth="1"/>
    <col min="3843" max="3843" width="13" customWidth="1"/>
    <col min="3844" max="3846" width="21.42578125" customWidth="1"/>
    <col min="4097" max="4097" width="6.85546875" customWidth="1"/>
    <col min="4098" max="4098" width="60.28515625" customWidth="1"/>
    <col min="4099" max="4099" width="13" customWidth="1"/>
    <col min="4100" max="4102" width="21.42578125" customWidth="1"/>
    <col min="4353" max="4353" width="6.85546875" customWidth="1"/>
    <col min="4354" max="4354" width="60.28515625" customWidth="1"/>
    <col min="4355" max="4355" width="13" customWidth="1"/>
    <col min="4356" max="4358" width="21.42578125" customWidth="1"/>
    <col min="4609" max="4609" width="6.85546875" customWidth="1"/>
    <col min="4610" max="4610" width="60.28515625" customWidth="1"/>
    <col min="4611" max="4611" width="13" customWidth="1"/>
    <col min="4612" max="4614" width="21.42578125" customWidth="1"/>
    <col min="4865" max="4865" width="6.85546875" customWidth="1"/>
    <col min="4866" max="4866" width="60.28515625" customWidth="1"/>
    <col min="4867" max="4867" width="13" customWidth="1"/>
    <col min="4868" max="4870" width="21.42578125" customWidth="1"/>
    <col min="5121" max="5121" width="6.85546875" customWidth="1"/>
    <col min="5122" max="5122" width="60.28515625" customWidth="1"/>
    <col min="5123" max="5123" width="13" customWidth="1"/>
    <col min="5124" max="5126" width="21.42578125" customWidth="1"/>
    <col min="5377" max="5377" width="6.85546875" customWidth="1"/>
    <col min="5378" max="5378" width="60.28515625" customWidth="1"/>
    <col min="5379" max="5379" width="13" customWidth="1"/>
    <col min="5380" max="5382" width="21.42578125" customWidth="1"/>
    <col min="5633" max="5633" width="6.85546875" customWidth="1"/>
    <col min="5634" max="5634" width="60.28515625" customWidth="1"/>
    <col min="5635" max="5635" width="13" customWidth="1"/>
    <col min="5636" max="5638" width="21.42578125" customWidth="1"/>
    <col min="5889" max="5889" width="6.85546875" customWidth="1"/>
    <col min="5890" max="5890" width="60.28515625" customWidth="1"/>
    <col min="5891" max="5891" width="13" customWidth="1"/>
    <col min="5892" max="5894" width="21.42578125" customWidth="1"/>
    <col min="6145" max="6145" width="6.85546875" customWidth="1"/>
    <col min="6146" max="6146" width="60.28515625" customWidth="1"/>
    <col min="6147" max="6147" width="13" customWidth="1"/>
    <col min="6148" max="6150" width="21.42578125" customWidth="1"/>
    <col min="6401" max="6401" width="6.85546875" customWidth="1"/>
    <col min="6402" max="6402" width="60.28515625" customWidth="1"/>
    <col min="6403" max="6403" width="13" customWidth="1"/>
    <col min="6404" max="6406" width="21.42578125" customWidth="1"/>
    <col min="6657" max="6657" width="6.85546875" customWidth="1"/>
    <col min="6658" max="6658" width="60.28515625" customWidth="1"/>
    <col min="6659" max="6659" width="13" customWidth="1"/>
    <col min="6660" max="6662" width="21.42578125" customWidth="1"/>
    <col min="6913" max="6913" width="6.85546875" customWidth="1"/>
    <col min="6914" max="6914" width="60.28515625" customWidth="1"/>
    <col min="6915" max="6915" width="13" customWidth="1"/>
    <col min="6916" max="6918" width="21.42578125" customWidth="1"/>
    <col min="7169" max="7169" width="6.85546875" customWidth="1"/>
    <col min="7170" max="7170" width="60.28515625" customWidth="1"/>
    <col min="7171" max="7171" width="13" customWidth="1"/>
    <col min="7172" max="7174" width="21.42578125" customWidth="1"/>
    <col min="7425" max="7425" width="6.85546875" customWidth="1"/>
    <col min="7426" max="7426" width="60.28515625" customWidth="1"/>
    <col min="7427" max="7427" width="13" customWidth="1"/>
    <col min="7428" max="7430" width="21.42578125" customWidth="1"/>
    <col min="7681" max="7681" width="6.85546875" customWidth="1"/>
    <col min="7682" max="7682" width="60.28515625" customWidth="1"/>
    <col min="7683" max="7683" width="13" customWidth="1"/>
    <col min="7684" max="7686" width="21.42578125" customWidth="1"/>
    <col min="7937" max="7937" width="6.85546875" customWidth="1"/>
    <col min="7938" max="7938" width="60.28515625" customWidth="1"/>
    <col min="7939" max="7939" width="13" customWidth="1"/>
    <col min="7940" max="7942" width="21.42578125" customWidth="1"/>
    <col min="8193" max="8193" width="6.85546875" customWidth="1"/>
    <col min="8194" max="8194" width="60.28515625" customWidth="1"/>
    <col min="8195" max="8195" width="13" customWidth="1"/>
    <col min="8196" max="8198" width="21.42578125" customWidth="1"/>
    <col min="8449" max="8449" width="6.85546875" customWidth="1"/>
    <col min="8450" max="8450" width="60.28515625" customWidth="1"/>
    <col min="8451" max="8451" width="13" customWidth="1"/>
    <col min="8452" max="8454" width="21.42578125" customWidth="1"/>
    <col min="8705" max="8705" width="6.85546875" customWidth="1"/>
    <col min="8706" max="8706" width="60.28515625" customWidth="1"/>
    <col min="8707" max="8707" width="13" customWidth="1"/>
    <col min="8708" max="8710" width="21.42578125" customWidth="1"/>
    <col min="8961" max="8961" width="6.85546875" customWidth="1"/>
    <col min="8962" max="8962" width="60.28515625" customWidth="1"/>
    <col min="8963" max="8963" width="13" customWidth="1"/>
    <col min="8964" max="8966" width="21.42578125" customWidth="1"/>
    <col min="9217" max="9217" width="6.85546875" customWidth="1"/>
    <col min="9218" max="9218" width="60.28515625" customWidth="1"/>
    <col min="9219" max="9219" width="13" customWidth="1"/>
    <col min="9220" max="9222" width="21.42578125" customWidth="1"/>
    <col min="9473" max="9473" width="6.85546875" customWidth="1"/>
    <col min="9474" max="9474" width="60.28515625" customWidth="1"/>
    <col min="9475" max="9475" width="13" customWidth="1"/>
    <col min="9476" max="9478" width="21.42578125" customWidth="1"/>
    <col min="9729" max="9729" width="6.85546875" customWidth="1"/>
    <col min="9730" max="9730" width="60.28515625" customWidth="1"/>
    <col min="9731" max="9731" width="13" customWidth="1"/>
    <col min="9732" max="9734" width="21.42578125" customWidth="1"/>
    <col min="9985" max="9985" width="6.85546875" customWidth="1"/>
    <col min="9986" max="9986" width="60.28515625" customWidth="1"/>
    <col min="9987" max="9987" width="13" customWidth="1"/>
    <col min="9988" max="9990" width="21.42578125" customWidth="1"/>
    <col min="10241" max="10241" width="6.85546875" customWidth="1"/>
    <col min="10242" max="10242" width="60.28515625" customWidth="1"/>
    <col min="10243" max="10243" width="13" customWidth="1"/>
    <col min="10244" max="10246" width="21.42578125" customWidth="1"/>
    <col min="10497" max="10497" width="6.85546875" customWidth="1"/>
    <col min="10498" max="10498" width="60.28515625" customWidth="1"/>
    <col min="10499" max="10499" width="13" customWidth="1"/>
    <col min="10500" max="10502" width="21.42578125" customWidth="1"/>
    <col min="10753" max="10753" width="6.85546875" customWidth="1"/>
    <col min="10754" max="10754" width="60.28515625" customWidth="1"/>
    <col min="10755" max="10755" width="13" customWidth="1"/>
    <col min="10756" max="10758" width="21.42578125" customWidth="1"/>
    <col min="11009" max="11009" width="6.85546875" customWidth="1"/>
    <col min="11010" max="11010" width="60.28515625" customWidth="1"/>
    <col min="11011" max="11011" width="13" customWidth="1"/>
    <col min="11012" max="11014" width="21.42578125" customWidth="1"/>
    <col min="11265" max="11265" width="6.85546875" customWidth="1"/>
    <col min="11266" max="11266" width="60.28515625" customWidth="1"/>
    <col min="11267" max="11267" width="13" customWidth="1"/>
    <col min="11268" max="11270" width="21.42578125" customWidth="1"/>
    <col min="11521" max="11521" width="6.85546875" customWidth="1"/>
    <col min="11522" max="11522" width="60.28515625" customWidth="1"/>
    <col min="11523" max="11523" width="13" customWidth="1"/>
    <col min="11524" max="11526" width="21.42578125" customWidth="1"/>
    <col min="11777" max="11777" width="6.85546875" customWidth="1"/>
    <col min="11778" max="11778" width="60.28515625" customWidth="1"/>
    <col min="11779" max="11779" width="13" customWidth="1"/>
    <col min="11780" max="11782" width="21.42578125" customWidth="1"/>
    <col min="12033" max="12033" width="6.85546875" customWidth="1"/>
    <col min="12034" max="12034" width="60.28515625" customWidth="1"/>
    <col min="12035" max="12035" width="13" customWidth="1"/>
    <col min="12036" max="12038" width="21.42578125" customWidth="1"/>
    <col min="12289" max="12289" width="6.85546875" customWidth="1"/>
    <col min="12290" max="12290" width="60.28515625" customWidth="1"/>
    <col min="12291" max="12291" width="13" customWidth="1"/>
    <col min="12292" max="12294" width="21.42578125" customWidth="1"/>
    <col min="12545" max="12545" width="6.85546875" customWidth="1"/>
    <col min="12546" max="12546" width="60.28515625" customWidth="1"/>
    <col min="12547" max="12547" width="13" customWidth="1"/>
    <col min="12548" max="12550" width="21.42578125" customWidth="1"/>
    <col min="12801" max="12801" width="6.85546875" customWidth="1"/>
    <col min="12802" max="12802" width="60.28515625" customWidth="1"/>
    <col min="12803" max="12803" width="13" customWidth="1"/>
    <col min="12804" max="12806" width="21.42578125" customWidth="1"/>
    <col min="13057" max="13057" width="6.85546875" customWidth="1"/>
    <col min="13058" max="13058" width="60.28515625" customWidth="1"/>
    <col min="13059" max="13059" width="13" customWidth="1"/>
    <col min="13060" max="13062" width="21.42578125" customWidth="1"/>
    <col min="13313" max="13313" width="6.85546875" customWidth="1"/>
    <col min="13314" max="13314" width="60.28515625" customWidth="1"/>
    <col min="13315" max="13315" width="13" customWidth="1"/>
    <col min="13316" max="13318" width="21.42578125" customWidth="1"/>
    <col min="13569" max="13569" width="6.85546875" customWidth="1"/>
    <col min="13570" max="13570" width="60.28515625" customWidth="1"/>
    <col min="13571" max="13571" width="13" customWidth="1"/>
    <col min="13572" max="13574" width="21.42578125" customWidth="1"/>
    <col min="13825" max="13825" width="6.85546875" customWidth="1"/>
    <col min="13826" max="13826" width="60.28515625" customWidth="1"/>
    <col min="13827" max="13827" width="13" customWidth="1"/>
    <col min="13828" max="13830" width="21.42578125" customWidth="1"/>
    <col min="14081" max="14081" width="6.85546875" customWidth="1"/>
    <col min="14082" max="14082" width="60.28515625" customWidth="1"/>
    <col min="14083" max="14083" width="13" customWidth="1"/>
    <col min="14084" max="14086" width="21.42578125" customWidth="1"/>
    <col min="14337" max="14337" width="6.85546875" customWidth="1"/>
    <col min="14338" max="14338" width="60.28515625" customWidth="1"/>
    <col min="14339" max="14339" width="13" customWidth="1"/>
    <col min="14340" max="14342" width="21.42578125" customWidth="1"/>
    <col min="14593" max="14593" width="6.85546875" customWidth="1"/>
    <col min="14594" max="14594" width="60.28515625" customWidth="1"/>
    <col min="14595" max="14595" width="13" customWidth="1"/>
    <col min="14596" max="14598" width="21.42578125" customWidth="1"/>
    <col min="14849" max="14849" width="6.85546875" customWidth="1"/>
    <col min="14850" max="14850" width="60.28515625" customWidth="1"/>
    <col min="14851" max="14851" width="13" customWidth="1"/>
    <col min="14852" max="14854" width="21.42578125" customWidth="1"/>
    <col min="15105" max="15105" width="6.85546875" customWidth="1"/>
    <col min="15106" max="15106" width="60.28515625" customWidth="1"/>
    <col min="15107" max="15107" width="13" customWidth="1"/>
    <col min="15108" max="15110" width="21.42578125" customWidth="1"/>
    <col min="15361" max="15361" width="6.85546875" customWidth="1"/>
    <col min="15362" max="15362" width="60.28515625" customWidth="1"/>
    <col min="15363" max="15363" width="13" customWidth="1"/>
    <col min="15364" max="15366" width="21.42578125" customWidth="1"/>
    <col min="15617" max="15617" width="6.85546875" customWidth="1"/>
    <col min="15618" max="15618" width="60.28515625" customWidth="1"/>
    <col min="15619" max="15619" width="13" customWidth="1"/>
    <col min="15620" max="15622" width="21.42578125" customWidth="1"/>
    <col min="15873" max="15873" width="6.85546875" customWidth="1"/>
    <col min="15874" max="15874" width="60.28515625" customWidth="1"/>
    <col min="15875" max="15875" width="13" customWidth="1"/>
    <col min="15876" max="15878" width="21.42578125" customWidth="1"/>
    <col min="16129" max="16129" width="6.85546875" customWidth="1"/>
    <col min="16130" max="16130" width="60.28515625" customWidth="1"/>
    <col min="16131" max="16131" width="13" customWidth="1"/>
    <col min="16132" max="16134" width="21.42578125" customWidth="1"/>
  </cols>
  <sheetData>
    <row r="1" spans="1:6" ht="15" customHeight="1">
      <c r="A1" s="489" t="s">
        <v>77</v>
      </c>
      <c r="B1" s="489" t="s">
        <v>844</v>
      </c>
      <c r="C1" s="489" t="s">
        <v>813</v>
      </c>
      <c r="D1" s="489" t="s">
        <v>814</v>
      </c>
      <c r="E1" s="489" t="s">
        <v>815</v>
      </c>
      <c r="F1" s="489" t="s">
        <v>845</v>
      </c>
    </row>
    <row r="2" spans="1:6" ht="15" customHeight="1">
      <c r="A2" s="490" t="s">
        <v>51</v>
      </c>
      <c r="B2" s="490" t="s">
        <v>846</v>
      </c>
      <c r="C2" s="490" t="s">
        <v>643</v>
      </c>
      <c r="D2" s="491">
        <f>BCKetQuaHoatDong_06028!D18</f>
        <v>3938390</v>
      </c>
      <c r="E2" s="491">
        <f>BCKetQuaHoatDong_06028!E18</f>
        <v>0</v>
      </c>
      <c r="F2" s="491">
        <f>BCKetQuaHoatDong_06028!F18</f>
        <v>3938390</v>
      </c>
    </row>
    <row r="3" spans="1:6" ht="15" customHeight="1">
      <c r="A3" s="491" t="s">
        <v>760</v>
      </c>
      <c r="B3" s="491" t="s">
        <v>847</v>
      </c>
      <c r="C3" s="491" t="s">
        <v>651</v>
      </c>
      <c r="D3" s="490"/>
      <c r="E3" s="490"/>
      <c r="F3" s="490"/>
    </row>
    <row r="4" spans="1:6" ht="15" customHeight="1">
      <c r="A4" s="491" t="s">
        <v>821</v>
      </c>
      <c r="B4" s="491" t="s">
        <v>821</v>
      </c>
      <c r="C4" s="491" t="s">
        <v>821</v>
      </c>
      <c r="D4" s="490"/>
      <c r="E4" s="490"/>
      <c r="F4" s="490"/>
    </row>
    <row r="5" spans="1:6" ht="15" customHeight="1">
      <c r="A5" s="491" t="s">
        <v>765</v>
      </c>
      <c r="B5" s="491" t="s">
        <v>826</v>
      </c>
      <c r="C5" s="491" t="s">
        <v>645</v>
      </c>
      <c r="D5" s="491">
        <f>BCKetQuaHoatDong_06028!D19</f>
        <v>0</v>
      </c>
      <c r="E5" s="491">
        <f>BCKetQuaHoatDong_06028!E19</f>
        <v>0</v>
      </c>
      <c r="F5" s="491">
        <f>BCKetQuaHoatDong_06028!F19</f>
        <v>0</v>
      </c>
    </row>
    <row r="6" spans="1:6" ht="15" customHeight="1">
      <c r="A6" s="491" t="s">
        <v>821</v>
      </c>
      <c r="B6" s="491" t="s">
        <v>821</v>
      </c>
      <c r="C6" s="491" t="s">
        <v>821</v>
      </c>
      <c r="D6" s="491"/>
      <c r="E6" s="491"/>
      <c r="F6" s="491"/>
    </row>
    <row r="7" spans="1:6" ht="15" customHeight="1">
      <c r="A7" s="491" t="s">
        <v>769</v>
      </c>
      <c r="B7" s="491" t="s">
        <v>848</v>
      </c>
      <c r="C7" s="491" t="s">
        <v>649</v>
      </c>
      <c r="D7" s="493">
        <f>BCKetQuaHoatDong_06028!D22</f>
        <v>3938390</v>
      </c>
      <c r="E7" s="493">
        <f>BCKetQuaHoatDong_06028!E22</f>
        <v>0</v>
      </c>
      <c r="F7" s="493">
        <f>BCKetQuaHoatDong_06028!F22</f>
        <v>3938390</v>
      </c>
    </row>
    <row r="8" spans="1:6" ht="15" customHeight="1">
      <c r="A8" s="491" t="s">
        <v>821</v>
      </c>
      <c r="B8" s="491" t="s">
        <v>821</v>
      </c>
      <c r="C8" s="491" t="s">
        <v>821</v>
      </c>
      <c r="D8" s="491"/>
      <c r="E8" s="491"/>
      <c r="F8" s="491"/>
    </row>
    <row r="9" spans="1:6" ht="15" customHeight="1">
      <c r="A9" s="491" t="s">
        <v>772</v>
      </c>
      <c r="B9" s="491" t="s">
        <v>849</v>
      </c>
      <c r="C9" s="491" t="s">
        <v>651</v>
      </c>
      <c r="D9" s="491">
        <f>BCKetQuaHoatDong_06028!D23</f>
        <v>0</v>
      </c>
      <c r="E9" s="491">
        <f>BCKetQuaHoatDong_06028!E23</f>
        <v>0</v>
      </c>
      <c r="F9" s="491">
        <f>BCKetQuaHoatDong_06028!F23</f>
        <v>0</v>
      </c>
    </row>
    <row r="10" spans="1:6" ht="15" customHeight="1">
      <c r="A10" s="491" t="s">
        <v>821</v>
      </c>
      <c r="B10" s="491" t="s">
        <v>821</v>
      </c>
      <c r="C10" s="491" t="s">
        <v>821</v>
      </c>
      <c r="D10" s="491"/>
      <c r="E10" s="491"/>
      <c r="F10" s="491"/>
    </row>
    <row r="11" spans="1:6" ht="15" customHeight="1">
      <c r="A11" s="490" t="s">
        <v>61</v>
      </c>
      <c r="B11" s="490" t="s">
        <v>850</v>
      </c>
      <c r="C11" s="490" t="s">
        <v>653</v>
      </c>
      <c r="D11" s="491">
        <f>BCKetQuaHoatDong_06028!D24</f>
        <v>42000000</v>
      </c>
      <c r="E11" s="491">
        <f>BCKetQuaHoatDong_06028!E24</f>
        <v>0</v>
      </c>
      <c r="F11" s="491">
        <f>BCKetQuaHoatDong_06028!F24</f>
        <v>42000000</v>
      </c>
    </row>
    <row r="12" spans="1:6" ht="15" customHeight="1">
      <c r="A12" s="491" t="s">
        <v>760</v>
      </c>
      <c r="B12" s="491" t="s">
        <v>851</v>
      </c>
      <c r="C12" s="491" t="s">
        <v>654</v>
      </c>
      <c r="D12" s="491">
        <f>BCKetQuaHoatDong_06028!D25</f>
        <v>0</v>
      </c>
      <c r="E12" s="491">
        <f>BCKetQuaHoatDong_06028!E25</f>
        <v>0</v>
      </c>
      <c r="F12" s="491">
        <f>BCKetQuaHoatDong_06028!F25</f>
        <v>0</v>
      </c>
    </row>
    <row r="13" spans="1:6" ht="15" customHeight="1">
      <c r="A13" s="491" t="s">
        <v>821</v>
      </c>
      <c r="B13" s="491" t="s">
        <v>821</v>
      </c>
      <c r="C13" s="491" t="s">
        <v>821</v>
      </c>
      <c r="D13" s="491"/>
      <c r="E13" s="491"/>
      <c r="F13" s="491"/>
    </row>
    <row r="14" spans="1:6" ht="15" customHeight="1">
      <c r="A14" s="491" t="s">
        <v>765</v>
      </c>
      <c r="B14" s="491" t="s">
        <v>852</v>
      </c>
      <c r="C14" s="491" t="s">
        <v>655</v>
      </c>
      <c r="D14" s="491">
        <f>BCKetQuaHoatDong_06028!D26</f>
        <v>20500000</v>
      </c>
      <c r="E14" s="491">
        <f>BCKetQuaHoatDong_06028!E26</f>
        <v>0</v>
      </c>
      <c r="F14" s="491">
        <f>BCKetQuaHoatDong_06028!F26</f>
        <v>20500000</v>
      </c>
    </row>
    <row r="15" spans="1:6" ht="15" customHeight="1">
      <c r="A15" s="491" t="s">
        <v>821</v>
      </c>
      <c r="B15" s="491" t="s">
        <v>821</v>
      </c>
      <c r="C15" s="491" t="s">
        <v>821</v>
      </c>
      <c r="D15" s="491"/>
      <c r="E15" s="491"/>
      <c r="F15" s="491"/>
    </row>
    <row r="16" spans="1:6" ht="15" customHeight="1">
      <c r="A16" s="491"/>
      <c r="B16" s="491"/>
      <c r="C16" s="491"/>
      <c r="D16" s="491"/>
      <c r="E16" s="491"/>
      <c r="F16" s="491"/>
    </row>
    <row r="17" spans="1:6" ht="15" customHeight="1">
      <c r="A17" s="491" t="s">
        <v>769</v>
      </c>
      <c r="B17" s="491" t="s">
        <v>853</v>
      </c>
      <c r="C17" s="491" t="s">
        <v>664</v>
      </c>
      <c r="D17" s="491">
        <f>BCKetQuaHoatDong_06028!D31</f>
        <v>16500000</v>
      </c>
      <c r="E17" s="491">
        <f>BCKetQuaHoatDong_06028!E31</f>
        <v>0</v>
      </c>
      <c r="F17" s="491">
        <f>BCKetQuaHoatDong_06028!F31</f>
        <v>16500000</v>
      </c>
    </row>
    <row r="18" spans="1:6" ht="15" customHeight="1">
      <c r="A18" s="491" t="s">
        <v>821</v>
      </c>
      <c r="B18" s="491" t="s">
        <v>821</v>
      </c>
      <c r="C18" s="491" t="s">
        <v>821</v>
      </c>
      <c r="D18" s="491"/>
      <c r="E18" s="491"/>
      <c r="F18" s="491"/>
    </row>
    <row r="19" spans="1:6" ht="15" customHeight="1">
      <c r="A19" s="491"/>
      <c r="B19" s="491"/>
      <c r="C19" s="491"/>
      <c r="D19" s="491"/>
      <c r="E19" s="491"/>
      <c r="F19" s="491"/>
    </row>
    <row r="20" spans="1:6" ht="15" customHeight="1">
      <c r="A20" s="491" t="s">
        <v>772</v>
      </c>
      <c r="B20" s="491" t="s">
        <v>854</v>
      </c>
      <c r="C20" s="491" t="s">
        <v>685</v>
      </c>
      <c r="D20" s="491"/>
      <c r="E20" s="491"/>
      <c r="F20" s="491"/>
    </row>
    <row r="21" spans="1:6" ht="15" customHeight="1">
      <c r="A21" s="491" t="s">
        <v>821</v>
      </c>
      <c r="B21" s="491" t="s">
        <v>821</v>
      </c>
      <c r="C21" s="491" t="s">
        <v>821</v>
      </c>
      <c r="D21" s="491"/>
      <c r="E21" s="491"/>
      <c r="F21" s="491"/>
    </row>
    <row r="22" spans="1:6" ht="15" customHeight="1">
      <c r="A22" s="491" t="s">
        <v>855</v>
      </c>
      <c r="B22" s="491" t="s">
        <v>856</v>
      </c>
      <c r="C22" s="491" t="s">
        <v>689</v>
      </c>
      <c r="D22" s="491"/>
      <c r="E22" s="491"/>
      <c r="F22" s="491"/>
    </row>
    <row r="23" spans="1:6" ht="15" customHeight="1">
      <c r="A23" s="491" t="s">
        <v>821</v>
      </c>
      <c r="B23" s="491" t="s">
        <v>821</v>
      </c>
      <c r="C23" s="491" t="s">
        <v>821</v>
      </c>
      <c r="D23" s="491"/>
      <c r="E23" s="491"/>
      <c r="F23" s="491"/>
    </row>
    <row r="24" spans="1:6" ht="15" customHeight="1">
      <c r="A24" s="491" t="s">
        <v>857</v>
      </c>
      <c r="B24" s="491" t="s">
        <v>858</v>
      </c>
      <c r="C24" s="491" t="s">
        <v>670</v>
      </c>
      <c r="D24" s="491">
        <f>BCKetQuaHoatDong_06028!D34</f>
        <v>0</v>
      </c>
      <c r="E24" s="491">
        <f>BCKetQuaHoatDong_06028!E34</f>
        <v>0</v>
      </c>
      <c r="F24" s="491">
        <f>BCKetQuaHoatDong_06028!F34</f>
        <v>0</v>
      </c>
    </row>
    <row r="25" spans="1:6" ht="15" customHeight="1">
      <c r="A25" s="491" t="s">
        <v>821</v>
      </c>
      <c r="B25" s="491" t="s">
        <v>821</v>
      </c>
      <c r="C25" s="491" t="s">
        <v>821</v>
      </c>
      <c r="D25" s="491"/>
      <c r="E25" s="491"/>
      <c r="F25" s="491"/>
    </row>
    <row r="26" spans="1:6" ht="15" customHeight="1">
      <c r="A26" s="491" t="s">
        <v>859</v>
      </c>
      <c r="B26" s="491" t="s">
        <v>860</v>
      </c>
      <c r="C26" s="491" t="s">
        <v>672</v>
      </c>
      <c r="D26" s="491">
        <f>BCKetQuaHoatDong_06028!D35</f>
        <v>0</v>
      </c>
      <c r="E26" s="491">
        <f>BCKetQuaHoatDong_06028!E35</f>
        <v>0</v>
      </c>
      <c r="F26" s="491">
        <f>BCKetQuaHoatDong_06028!F35</f>
        <v>0</v>
      </c>
    </row>
    <row r="27" spans="1:6" ht="15" customHeight="1">
      <c r="A27" s="491" t="s">
        <v>821</v>
      </c>
      <c r="B27" s="491" t="s">
        <v>821</v>
      </c>
      <c r="C27" s="491" t="s">
        <v>821</v>
      </c>
      <c r="D27" s="491"/>
      <c r="E27" s="491"/>
      <c r="F27" s="491"/>
    </row>
    <row r="28" spans="1:6" ht="15" customHeight="1">
      <c r="A28" s="491"/>
      <c r="B28" s="491"/>
      <c r="C28" s="491"/>
      <c r="D28" s="491"/>
      <c r="E28" s="491"/>
      <c r="F28" s="491"/>
    </row>
    <row r="29" spans="1:6" ht="15" customHeight="1">
      <c r="A29" s="491" t="s">
        <v>861</v>
      </c>
      <c r="B29" s="491" t="s">
        <v>862</v>
      </c>
      <c r="C29" s="491" t="s">
        <v>676</v>
      </c>
      <c r="D29" s="491">
        <f>BCKetQuaHoatDong_06028!D38</f>
        <v>0</v>
      </c>
      <c r="E29" s="491">
        <f>BCKetQuaHoatDong_06028!E38</f>
        <v>0</v>
      </c>
      <c r="F29" s="491">
        <f>BCKetQuaHoatDong_06028!F38</f>
        <v>0</v>
      </c>
    </row>
    <row r="30" spans="1:6" ht="15" customHeight="1">
      <c r="A30" s="491" t="s">
        <v>821</v>
      </c>
      <c r="B30" s="491" t="s">
        <v>821</v>
      </c>
      <c r="C30" s="491" t="s">
        <v>821</v>
      </c>
      <c r="D30" s="491"/>
      <c r="E30" s="491"/>
      <c r="F30" s="491"/>
    </row>
    <row r="31" spans="1:6" ht="15" customHeight="1">
      <c r="A31" s="491"/>
      <c r="B31" s="491"/>
      <c r="C31" s="491"/>
      <c r="D31" s="491"/>
      <c r="E31" s="491"/>
      <c r="F31" s="491"/>
    </row>
    <row r="32" spans="1:6" ht="15" customHeight="1">
      <c r="A32" s="491" t="s">
        <v>863</v>
      </c>
      <c r="B32" s="491" t="s">
        <v>864</v>
      </c>
      <c r="C32" s="491" t="s">
        <v>685</v>
      </c>
      <c r="D32" s="491">
        <f>BCKetQuaHoatDong_06028!D44</f>
        <v>0</v>
      </c>
      <c r="E32" s="491">
        <f>BCKetQuaHoatDong_06028!E44</f>
        <v>0</v>
      </c>
      <c r="F32" s="491">
        <f>BCKetQuaHoatDong_06028!F44</f>
        <v>0</v>
      </c>
    </row>
    <row r="33" spans="1:6" ht="15" customHeight="1">
      <c r="A33" s="491" t="s">
        <v>821</v>
      </c>
      <c r="B33" s="491" t="s">
        <v>821</v>
      </c>
      <c r="C33" s="491" t="s">
        <v>821</v>
      </c>
      <c r="D33" s="491"/>
      <c r="E33" s="491"/>
      <c r="F33" s="491"/>
    </row>
    <row r="34" spans="1:6" ht="15" customHeight="1">
      <c r="A34" s="491"/>
      <c r="B34" s="491"/>
      <c r="C34" s="491"/>
      <c r="D34" s="491"/>
      <c r="E34" s="491"/>
      <c r="F34" s="491"/>
    </row>
    <row r="35" spans="1:6" ht="15" customHeight="1">
      <c r="A35" s="491" t="s">
        <v>26</v>
      </c>
      <c r="B35" s="491" t="s">
        <v>865</v>
      </c>
      <c r="C35" s="491" t="s">
        <v>689</v>
      </c>
      <c r="D35" s="491">
        <f>BCKetQuaHoatDong_06028!D48</f>
        <v>5000000</v>
      </c>
      <c r="E35" s="491">
        <f>BCKetQuaHoatDong_06028!E48</f>
        <v>0</v>
      </c>
      <c r="F35" s="491">
        <f>BCKetQuaHoatDong_06028!F48</f>
        <v>5000000</v>
      </c>
    </row>
    <row r="36" spans="1:6" ht="15" customHeight="1">
      <c r="A36" s="491" t="s">
        <v>821</v>
      </c>
      <c r="B36" s="491" t="s">
        <v>821</v>
      </c>
      <c r="C36" s="491" t="s">
        <v>821</v>
      </c>
      <c r="D36" s="491"/>
      <c r="E36" s="491"/>
      <c r="F36" s="491"/>
    </row>
    <row r="37" spans="1:6" ht="15" customHeight="1">
      <c r="A37" s="491"/>
      <c r="B37" s="491"/>
      <c r="C37" s="491"/>
      <c r="D37" s="491"/>
      <c r="E37" s="491"/>
      <c r="F37" s="491"/>
    </row>
    <row r="38" spans="1:6" ht="15" customHeight="1">
      <c r="A38" s="490" t="s">
        <v>114</v>
      </c>
      <c r="B38" s="490" t="s">
        <v>866</v>
      </c>
      <c r="C38" s="490" t="s">
        <v>698</v>
      </c>
      <c r="D38" s="491">
        <f>BCKetQuaHoatDong_06028!D55</f>
        <v>-38061610</v>
      </c>
      <c r="E38" s="491">
        <f>BCKetQuaHoatDong_06028!E55</f>
        <v>0</v>
      </c>
      <c r="F38" s="491">
        <f>BCKetQuaHoatDong_06028!F55</f>
        <v>-38061610</v>
      </c>
    </row>
    <row r="39" spans="1:6" ht="15" customHeight="1">
      <c r="A39" s="490" t="s">
        <v>115</v>
      </c>
      <c r="B39" s="490" t="s">
        <v>867</v>
      </c>
      <c r="C39" s="490" t="s">
        <v>700</v>
      </c>
      <c r="D39" s="491"/>
      <c r="E39" s="491"/>
      <c r="F39" s="491"/>
    </row>
    <row r="40" spans="1:6" ht="15" customHeight="1">
      <c r="A40" s="491" t="s">
        <v>760</v>
      </c>
      <c r="B40" s="491" t="s">
        <v>868</v>
      </c>
      <c r="C40" s="491" t="s">
        <v>702</v>
      </c>
      <c r="D40" s="491">
        <f>BCKetQuaHoatDong_06028!D57</f>
        <v>0</v>
      </c>
      <c r="E40" s="491">
        <f>BCKetQuaHoatDong_06028!E57</f>
        <v>0</v>
      </c>
      <c r="F40" s="491">
        <f>BCKetQuaHoatDong_06028!F57</f>
        <v>0</v>
      </c>
    </row>
    <row r="41" spans="1:6" ht="15" customHeight="1">
      <c r="A41" s="491" t="s">
        <v>765</v>
      </c>
      <c r="B41" s="491" t="s">
        <v>869</v>
      </c>
      <c r="C41" s="491" t="s">
        <v>704</v>
      </c>
      <c r="D41" s="491">
        <f>BCKetQuaHoatDong_06028!D58</f>
        <v>0</v>
      </c>
      <c r="E41" s="491">
        <f>BCKetQuaHoatDong_06028!E58</f>
        <v>0</v>
      </c>
      <c r="F41" s="491">
        <f>BCKetQuaHoatDong_06028!F58</f>
        <v>0</v>
      </c>
    </row>
    <row r="42" spans="1:6" ht="15" customHeight="1">
      <c r="A42" s="490" t="s">
        <v>116</v>
      </c>
      <c r="B42" s="490" t="s">
        <v>870</v>
      </c>
      <c r="C42" s="490" t="s">
        <v>706</v>
      </c>
      <c r="D42" s="491">
        <f>BCKetQuaHoatDong_06028!D59</f>
        <v>-38061610</v>
      </c>
      <c r="E42" s="491">
        <f>BCKetQuaHoatDong_06028!E59</f>
        <v>0</v>
      </c>
      <c r="F42" s="491">
        <f>BCKetQuaHoatDong_06028!F59</f>
        <v>-38061610</v>
      </c>
    </row>
    <row r="43" spans="1:6" ht="15" customHeight="1">
      <c r="A43" s="490" t="s">
        <v>72</v>
      </c>
      <c r="B43" s="490" t="s">
        <v>871</v>
      </c>
      <c r="C43" s="490" t="s">
        <v>710</v>
      </c>
      <c r="D43" s="491">
        <f>BCKetQuaHoatDong_06028!D60</f>
        <v>0</v>
      </c>
      <c r="E43" s="491">
        <f>BCKetQuaHoatDong_06028!E60</f>
        <v>0</v>
      </c>
      <c r="F43" s="491">
        <f>BCKetQuaHoatDong_06028!F60</f>
        <v>0</v>
      </c>
    </row>
    <row r="44" spans="1:6" ht="15" customHeight="1">
      <c r="A44" s="490" t="s">
        <v>117</v>
      </c>
      <c r="B44" s="490" t="s">
        <v>872</v>
      </c>
      <c r="C44" s="490" t="s">
        <v>713</v>
      </c>
      <c r="D44" s="491">
        <f>BCKetQuaHoatDong_06028!D61</f>
        <v>50396938390</v>
      </c>
      <c r="E44" s="491">
        <f>BCKetQuaHoatDong_06028!E61</f>
        <v>0</v>
      </c>
      <c r="F44" s="491">
        <f>BCKetQuaHoatDong_06028!F61</f>
        <v>50396938390</v>
      </c>
    </row>
    <row r="45" spans="1:6" ht="15" customHeight="1">
      <c r="A45" s="491" t="s">
        <v>760</v>
      </c>
      <c r="B45" s="491" t="s">
        <v>873</v>
      </c>
      <c r="C45" s="491" t="s">
        <v>720</v>
      </c>
      <c r="D45" s="491">
        <f>BCKetQuaHoatDong_06028!D63</f>
        <v>-38061610</v>
      </c>
      <c r="E45" s="491">
        <f>BCKetQuaHoatDong_06028!E63</f>
        <v>0</v>
      </c>
      <c r="F45" s="491">
        <f>BCKetQuaHoatDong_06028!F63</f>
        <v>-38061610</v>
      </c>
    </row>
    <row r="46" spans="1:6" ht="15" customHeight="1">
      <c r="A46" s="491" t="s">
        <v>765</v>
      </c>
      <c r="B46" s="491" t="s">
        <v>874</v>
      </c>
      <c r="C46" s="491" t="s">
        <v>723</v>
      </c>
      <c r="D46" s="491">
        <f>BCKetQuaHoatDong_06028!D64</f>
        <v>0</v>
      </c>
      <c r="E46" s="491">
        <f>BCKetQuaHoatDong_06028!E64</f>
        <v>0</v>
      </c>
      <c r="F46" s="491">
        <f>BCKetQuaHoatDong_06028!F64</f>
        <v>0</v>
      </c>
    </row>
    <row r="47" spans="1:6" ht="15" customHeight="1">
      <c r="A47" s="491" t="s">
        <v>769</v>
      </c>
      <c r="B47" s="491" t="s">
        <v>875</v>
      </c>
      <c r="C47" s="491" t="s">
        <v>726</v>
      </c>
      <c r="D47" s="491">
        <f>BCKetQuaHoatDong_06028!D65</f>
        <v>50435000000</v>
      </c>
      <c r="E47" s="491">
        <f>BCKetQuaHoatDong_06028!E65</f>
        <v>0</v>
      </c>
      <c r="F47" s="491">
        <f>BCKetQuaHoatDong_06028!F65</f>
        <v>50435000000</v>
      </c>
    </row>
    <row r="48" spans="1:6" ht="15" customHeight="1">
      <c r="A48" s="490" t="s">
        <v>731</v>
      </c>
      <c r="B48" s="490" t="s">
        <v>876</v>
      </c>
      <c r="C48" s="490" t="s">
        <v>733</v>
      </c>
      <c r="D48" s="491">
        <f>BCKetQuaHoatDong_06028!D68</f>
        <v>50396938390</v>
      </c>
      <c r="E48" s="491">
        <f>BCKetQuaHoatDong_06028!E68</f>
        <v>0</v>
      </c>
      <c r="F48" s="491">
        <f>BCKetQuaHoatDong_06028!F68</f>
        <v>50396938390</v>
      </c>
    </row>
    <row r="49" spans="1:6" ht="15" customHeight="1">
      <c r="A49" s="490" t="s">
        <v>877</v>
      </c>
      <c r="B49" s="490" t="s">
        <v>878</v>
      </c>
      <c r="C49" s="490" t="s">
        <v>879</v>
      </c>
      <c r="D49" s="491"/>
      <c r="E49" s="491"/>
      <c r="F49" s="491"/>
    </row>
    <row r="50" spans="1:6" ht="15" customHeight="1">
      <c r="A50" s="491" t="s">
        <v>818</v>
      </c>
      <c r="B50" s="491" t="s">
        <v>880</v>
      </c>
      <c r="C50" s="491" t="s">
        <v>881</v>
      </c>
      <c r="D50" s="490"/>
      <c r="E50" s="490"/>
      <c r="F50" s="490"/>
    </row>
    <row r="51" spans="1:6" ht="15" customHeight="1">
      <c r="A51" s="492" t="s">
        <v>818</v>
      </c>
      <c r="B51" s="492" t="s">
        <v>818</v>
      </c>
      <c r="C51" s="492" t="s">
        <v>818</v>
      </c>
      <c r="D51" s="492" t="s">
        <v>818</v>
      </c>
      <c r="E51" s="492" t="s">
        <v>818</v>
      </c>
      <c r="F51" s="492" t="s">
        <v>818</v>
      </c>
    </row>
  </sheetData>
  <pageMargins left="0.7" right="0.7" top="0.75" bottom="0.75" header="0.3" footer="0.3"/>
  <legacy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G32"/>
  <sheetViews>
    <sheetView topLeftCell="A22" workbookViewId="0">
      <selection activeCell="H28" sqref="H28"/>
    </sheetView>
  </sheetViews>
  <sheetFormatPr defaultRowHeight="12.75"/>
  <cols>
    <col min="1" max="1" width="6.85546875" customWidth="1"/>
    <col min="2" max="2" width="31.7109375" customWidth="1"/>
    <col min="3" max="3" width="10.28515625" customWidth="1"/>
    <col min="4" max="4" width="9" customWidth="1"/>
    <col min="5" max="5" width="41.28515625" customWidth="1"/>
    <col min="6" max="6" width="14.7109375" customWidth="1"/>
    <col min="7" max="7" width="29.85546875" customWidth="1"/>
    <col min="257" max="257" width="6.85546875" customWidth="1"/>
    <col min="258" max="258" width="31.7109375" customWidth="1"/>
    <col min="259" max="259" width="10.28515625" customWidth="1"/>
    <col min="260" max="260" width="9" customWidth="1"/>
    <col min="261" max="261" width="41.28515625" customWidth="1"/>
    <col min="262" max="262" width="14.7109375" customWidth="1"/>
    <col min="263" max="263" width="29.85546875" customWidth="1"/>
    <col min="513" max="513" width="6.85546875" customWidth="1"/>
    <col min="514" max="514" width="31.7109375" customWidth="1"/>
    <col min="515" max="515" width="10.28515625" customWidth="1"/>
    <col min="516" max="516" width="9" customWidth="1"/>
    <col min="517" max="517" width="41.28515625" customWidth="1"/>
    <col min="518" max="518" width="14.7109375" customWidth="1"/>
    <col min="519" max="519" width="29.85546875" customWidth="1"/>
    <col min="769" max="769" width="6.85546875" customWidth="1"/>
    <col min="770" max="770" width="31.7109375" customWidth="1"/>
    <col min="771" max="771" width="10.28515625" customWidth="1"/>
    <col min="772" max="772" width="9" customWidth="1"/>
    <col min="773" max="773" width="41.28515625" customWidth="1"/>
    <col min="774" max="774" width="14.7109375" customWidth="1"/>
    <col min="775" max="775" width="29.85546875" customWidth="1"/>
    <col min="1025" max="1025" width="6.85546875" customWidth="1"/>
    <col min="1026" max="1026" width="31.7109375" customWidth="1"/>
    <col min="1027" max="1027" width="10.28515625" customWidth="1"/>
    <col min="1028" max="1028" width="9" customWidth="1"/>
    <col min="1029" max="1029" width="41.28515625" customWidth="1"/>
    <col min="1030" max="1030" width="14.7109375" customWidth="1"/>
    <col min="1031" max="1031" width="29.85546875" customWidth="1"/>
    <col min="1281" max="1281" width="6.85546875" customWidth="1"/>
    <col min="1282" max="1282" width="31.7109375" customWidth="1"/>
    <col min="1283" max="1283" width="10.28515625" customWidth="1"/>
    <col min="1284" max="1284" width="9" customWidth="1"/>
    <col min="1285" max="1285" width="41.28515625" customWidth="1"/>
    <col min="1286" max="1286" width="14.7109375" customWidth="1"/>
    <col min="1287" max="1287" width="29.85546875" customWidth="1"/>
    <col min="1537" max="1537" width="6.85546875" customWidth="1"/>
    <col min="1538" max="1538" width="31.7109375" customWidth="1"/>
    <col min="1539" max="1539" width="10.28515625" customWidth="1"/>
    <col min="1540" max="1540" width="9" customWidth="1"/>
    <col min="1541" max="1541" width="41.28515625" customWidth="1"/>
    <col min="1542" max="1542" width="14.7109375" customWidth="1"/>
    <col min="1543" max="1543" width="29.85546875" customWidth="1"/>
    <col min="1793" max="1793" width="6.85546875" customWidth="1"/>
    <col min="1794" max="1794" width="31.7109375" customWidth="1"/>
    <col min="1795" max="1795" width="10.28515625" customWidth="1"/>
    <col min="1796" max="1796" width="9" customWidth="1"/>
    <col min="1797" max="1797" width="41.28515625" customWidth="1"/>
    <col min="1798" max="1798" width="14.7109375" customWidth="1"/>
    <col min="1799" max="1799" width="29.85546875" customWidth="1"/>
    <col min="2049" max="2049" width="6.85546875" customWidth="1"/>
    <col min="2050" max="2050" width="31.7109375" customWidth="1"/>
    <col min="2051" max="2051" width="10.28515625" customWidth="1"/>
    <col min="2052" max="2052" width="9" customWidth="1"/>
    <col min="2053" max="2053" width="41.28515625" customWidth="1"/>
    <col min="2054" max="2054" width="14.7109375" customWidth="1"/>
    <col min="2055" max="2055" width="29.85546875" customWidth="1"/>
    <col min="2305" max="2305" width="6.85546875" customWidth="1"/>
    <col min="2306" max="2306" width="31.7109375" customWidth="1"/>
    <col min="2307" max="2307" width="10.28515625" customWidth="1"/>
    <col min="2308" max="2308" width="9" customWidth="1"/>
    <col min="2309" max="2309" width="41.28515625" customWidth="1"/>
    <col min="2310" max="2310" width="14.7109375" customWidth="1"/>
    <col min="2311" max="2311" width="29.85546875" customWidth="1"/>
    <col min="2561" max="2561" width="6.85546875" customWidth="1"/>
    <col min="2562" max="2562" width="31.7109375" customWidth="1"/>
    <col min="2563" max="2563" width="10.28515625" customWidth="1"/>
    <col min="2564" max="2564" width="9" customWidth="1"/>
    <col min="2565" max="2565" width="41.28515625" customWidth="1"/>
    <col min="2566" max="2566" width="14.7109375" customWidth="1"/>
    <col min="2567" max="2567" width="29.85546875" customWidth="1"/>
    <col min="2817" max="2817" width="6.85546875" customWidth="1"/>
    <col min="2818" max="2818" width="31.7109375" customWidth="1"/>
    <col min="2819" max="2819" width="10.28515625" customWidth="1"/>
    <col min="2820" max="2820" width="9" customWidth="1"/>
    <col min="2821" max="2821" width="41.28515625" customWidth="1"/>
    <col min="2822" max="2822" width="14.7109375" customWidth="1"/>
    <col min="2823" max="2823" width="29.85546875" customWidth="1"/>
    <col min="3073" max="3073" width="6.85546875" customWidth="1"/>
    <col min="3074" max="3074" width="31.7109375" customWidth="1"/>
    <col min="3075" max="3075" width="10.28515625" customWidth="1"/>
    <col min="3076" max="3076" width="9" customWidth="1"/>
    <col min="3077" max="3077" width="41.28515625" customWidth="1"/>
    <col min="3078" max="3078" width="14.7109375" customWidth="1"/>
    <col min="3079" max="3079" width="29.85546875" customWidth="1"/>
    <col min="3329" max="3329" width="6.85546875" customWidth="1"/>
    <col min="3330" max="3330" width="31.7109375" customWidth="1"/>
    <col min="3331" max="3331" width="10.28515625" customWidth="1"/>
    <col min="3332" max="3332" width="9" customWidth="1"/>
    <col min="3333" max="3333" width="41.28515625" customWidth="1"/>
    <col min="3334" max="3334" width="14.7109375" customWidth="1"/>
    <col min="3335" max="3335" width="29.85546875" customWidth="1"/>
    <col min="3585" max="3585" width="6.85546875" customWidth="1"/>
    <col min="3586" max="3586" width="31.7109375" customWidth="1"/>
    <col min="3587" max="3587" width="10.28515625" customWidth="1"/>
    <col min="3588" max="3588" width="9" customWidth="1"/>
    <col min="3589" max="3589" width="41.28515625" customWidth="1"/>
    <col min="3590" max="3590" width="14.7109375" customWidth="1"/>
    <col min="3591" max="3591" width="29.85546875" customWidth="1"/>
    <col min="3841" max="3841" width="6.85546875" customWidth="1"/>
    <col min="3842" max="3842" width="31.7109375" customWidth="1"/>
    <col min="3843" max="3843" width="10.28515625" customWidth="1"/>
    <col min="3844" max="3844" width="9" customWidth="1"/>
    <col min="3845" max="3845" width="41.28515625" customWidth="1"/>
    <col min="3846" max="3846" width="14.7109375" customWidth="1"/>
    <col min="3847" max="3847" width="29.85546875" customWidth="1"/>
    <col min="4097" max="4097" width="6.85546875" customWidth="1"/>
    <col min="4098" max="4098" width="31.7109375" customWidth="1"/>
    <col min="4099" max="4099" width="10.28515625" customWidth="1"/>
    <col min="4100" max="4100" width="9" customWidth="1"/>
    <col min="4101" max="4101" width="41.28515625" customWidth="1"/>
    <col min="4102" max="4102" width="14.7109375" customWidth="1"/>
    <col min="4103" max="4103" width="29.85546875" customWidth="1"/>
    <col min="4353" max="4353" width="6.85546875" customWidth="1"/>
    <col min="4354" max="4354" width="31.7109375" customWidth="1"/>
    <col min="4355" max="4355" width="10.28515625" customWidth="1"/>
    <col min="4356" max="4356" width="9" customWidth="1"/>
    <col min="4357" max="4357" width="41.28515625" customWidth="1"/>
    <col min="4358" max="4358" width="14.7109375" customWidth="1"/>
    <col min="4359" max="4359" width="29.85546875" customWidth="1"/>
    <col min="4609" max="4609" width="6.85546875" customWidth="1"/>
    <col min="4610" max="4610" width="31.7109375" customWidth="1"/>
    <col min="4611" max="4611" width="10.28515625" customWidth="1"/>
    <col min="4612" max="4612" width="9" customWidth="1"/>
    <col min="4613" max="4613" width="41.28515625" customWidth="1"/>
    <col min="4614" max="4614" width="14.7109375" customWidth="1"/>
    <col min="4615" max="4615" width="29.85546875" customWidth="1"/>
    <col min="4865" max="4865" width="6.85546875" customWidth="1"/>
    <col min="4866" max="4866" width="31.7109375" customWidth="1"/>
    <col min="4867" max="4867" width="10.28515625" customWidth="1"/>
    <col min="4868" max="4868" width="9" customWidth="1"/>
    <col min="4869" max="4869" width="41.28515625" customWidth="1"/>
    <col min="4870" max="4870" width="14.7109375" customWidth="1"/>
    <col min="4871" max="4871" width="29.85546875" customWidth="1"/>
    <col min="5121" max="5121" width="6.85546875" customWidth="1"/>
    <col min="5122" max="5122" width="31.7109375" customWidth="1"/>
    <col min="5123" max="5123" width="10.28515625" customWidth="1"/>
    <col min="5124" max="5124" width="9" customWidth="1"/>
    <col min="5125" max="5125" width="41.28515625" customWidth="1"/>
    <col min="5126" max="5126" width="14.7109375" customWidth="1"/>
    <col min="5127" max="5127" width="29.85546875" customWidth="1"/>
    <col min="5377" max="5377" width="6.85546875" customWidth="1"/>
    <col min="5378" max="5378" width="31.7109375" customWidth="1"/>
    <col min="5379" max="5379" width="10.28515625" customWidth="1"/>
    <col min="5380" max="5380" width="9" customWidth="1"/>
    <col min="5381" max="5381" width="41.28515625" customWidth="1"/>
    <col min="5382" max="5382" width="14.7109375" customWidth="1"/>
    <col min="5383" max="5383" width="29.85546875" customWidth="1"/>
    <col min="5633" max="5633" width="6.85546875" customWidth="1"/>
    <col min="5634" max="5634" width="31.7109375" customWidth="1"/>
    <col min="5635" max="5635" width="10.28515625" customWidth="1"/>
    <col min="5636" max="5636" width="9" customWidth="1"/>
    <col min="5637" max="5637" width="41.28515625" customWidth="1"/>
    <col min="5638" max="5638" width="14.7109375" customWidth="1"/>
    <col min="5639" max="5639" width="29.85546875" customWidth="1"/>
    <col min="5889" max="5889" width="6.85546875" customWidth="1"/>
    <col min="5890" max="5890" width="31.7109375" customWidth="1"/>
    <col min="5891" max="5891" width="10.28515625" customWidth="1"/>
    <col min="5892" max="5892" width="9" customWidth="1"/>
    <col min="5893" max="5893" width="41.28515625" customWidth="1"/>
    <col min="5894" max="5894" width="14.7109375" customWidth="1"/>
    <col min="5895" max="5895" width="29.85546875" customWidth="1"/>
    <col min="6145" max="6145" width="6.85546875" customWidth="1"/>
    <col min="6146" max="6146" width="31.7109375" customWidth="1"/>
    <col min="6147" max="6147" width="10.28515625" customWidth="1"/>
    <col min="6148" max="6148" width="9" customWidth="1"/>
    <col min="6149" max="6149" width="41.28515625" customWidth="1"/>
    <col min="6150" max="6150" width="14.7109375" customWidth="1"/>
    <col min="6151" max="6151" width="29.85546875" customWidth="1"/>
    <col min="6401" max="6401" width="6.85546875" customWidth="1"/>
    <col min="6402" max="6402" width="31.7109375" customWidth="1"/>
    <col min="6403" max="6403" width="10.28515625" customWidth="1"/>
    <col min="6404" max="6404" width="9" customWidth="1"/>
    <col min="6405" max="6405" width="41.28515625" customWidth="1"/>
    <col min="6406" max="6406" width="14.7109375" customWidth="1"/>
    <col min="6407" max="6407" width="29.85546875" customWidth="1"/>
    <col min="6657" max="6657" width="6.85546875" customWidth="1"/>
    <col min="6658" max="6658" width="31.7109375" customWidth="1"/>
    <col min="6659" max="6659" width="10.28515625" customWidth="1"/>
    <col min="6660" max="6660" width="9" customWidth="1"/>
    <col min="6661" max="6661" width="41.28515625" customWidth="1"/>
    <col min="6662" max="6662" width="14.7109375" customWidth="1"/>
    <col min="6663" max="6663" width="29.85546875" customWidth="1"/>
    <col min="6913" max="6913" width="6.85546875" customWidth="1"/>
    <col min="6914" max="6914" width="31.7109375" customWidth="1"/>
    <col min="6915" max="6915" width="10.28515625" customWidth="1"/>
    <col min="6916" max="6916" width="9" customWidth="1"/>
    <col min="6917" max="6917" width="41.28515625" customWidth="1"/>
    <col min="6918" max="6918" width="14.7109375" customWidth="1"/>
    <col min="6919" max="6919" width="29.85546875" customWidth="1"/>
    <col min="7169" max="7169" width="6.85546875" customWidth="1"/>
    <col min="7170" max="7170" width="31.7109375" customWidth="1"/>
    <col min="7171" max="7171" width="10.28515625" customWidth="1"/>
    <col min="7172" max="7172" width="9" customWidth="1"/>
    <col min="7173" max="7173" width="41.28515625" customWidth="1"/>
    <col min="7174" max="7174" width="14.7109375" customWidth="1"/>
    <col min="7175" max="7175" width="29.85546875" customWidth="1"/>
    <col min="7425" max="7425" width="6.85546875" customWidth="1"/>
    <col min="7426" max="7426" width="31.7109375" customWidth="1"/>
    <col min="7427" max="7427" width="10.28515625" customWidth="1"/>
    <col min="7428" max="7428" width="9" customWidth="1"/>
    <col min="7429" max="7429" width="41.28515625" customWidth="1"/>
    <col min="7430" max="7430" width="14.7109375" customWidth="1"/>
    <col min="7431" max="7431" width="29.85546875" customWidth="1"/>
    <col min="7681" max="7681" width="6.85546875" customWidth="1"/>
    <col min="7682" max="7682" width="31.7109375" customWidth="1"/>
    <col min="7683" max="7683" width="10.28515625" customWidth="1"/>
    <col min="7684" max="7684" width="9" customWidth="1"/>
    <col min="7685" max="7685" width="41.28515625" customWidth="1"/>
    <col min="7686" max="7686" width="14.7109375" customWidth="1"/>
    <col min="7687" max="7687" width="29.85546875" customWidth="1"/>
    <col min="7937" max="7937" width="6.85546875" customWidth="1"/>
    <col min="7938" max="7938" width="31.7109375" customWidth="1"/>
    <col min="7939" max="7939" width="10.28515625" customWidth="1"/>
    <col min="7940" max="7940" width="9" customWidth="1"/>
    <col min="7941" max="7941" width="41.28515625" customWidth="1"/>
    <col min="7942" max="7942" width="14.7109375" customWidth="1"/>
    <col min="7943" max="7943" width="29.85546875" customWidth="1"/>
    <col min="8193" max="8193" width="6.85546875" customWidth="1"/>
    <col min="8194" max="8194" width="31.7109375" customWidth="1"/>
    <col min="8195" max="8195" width="10.28515625" customWidth="1"/>
    <col min="8196" max="8196" width="9" customWidth="1"/>
    <col min="8197" max="8197" width="41.28515625" customWidth="1"/>
    <col min="8198" max="8198" width="14.7109375" customWidth="1"/>
    <col min="8199" max="8199" width="29.85546875" customWidth="1"/>
    <col min="8449" max="8449" width="6.85546875" customWidth="1"/>
    <col min="8450" max="8450" width="31.7109375" customWidth="1"/>
    <col min="8451" max="8451" width="10.28515625" customWidth="1"/>
    <col min="8452" max="8452" width="9" customWidth="1"/>
    <col min="8453" max="8453" width="41.28515625" customWidth="1"/>
    <col min="8454" max="8454" width="14.7109375" customWidth="1"/>
    <col min="8455" max="8455" width="29.85546875" customWidth="1"/>
    <col min="8705" max="8705" width="6.85546875" customWidth="1"/>
    <col min="8706" max="8706" width="31.7109375" customWidth="1"/>
    <col min="8707" max="8707" width="10.28515625" customWidth="1"/>
    <col min="8708" max="8708" width="9" customWidth="1"/>
    <col min="8709" max="8709" width="41.28515625" customWidth="1"/>
    <col min="8710" max="8710" width="14.7109375" customWidth="1"/>
    <col min="8711" max="8711" width="29.85546875" customWidth="1"/>
    <col min="8961" max="8961" width="6.85546875" customWidth="1"/>
    <col min="8962" max="8962" width="31.7109375" customWidth="1"/>
    <col min="8963" max="8963" width="10.28515625" customWidth="1"/>
    <col min="8964" max="8964" width="9" customWidth="1"/>
    <col min="8965" max="8965" width="41.28515625" customWidth="1"/>
    <col min="8966" max="8966" width="14.7109375" customWidth="1"/>
    <col min="8967" max="8967" width="29.85546875" customWidth="1"/>
    <col min="9217" max="9217" width="6.85546875" customWidth="1"/>
    <col min="9218" max="9218" width="31.7109375" customWidth="1"/>
    <col min="9219" max="9219" width="10.28515625" customWidth="1"/>
    <col min="9220" max="9220" width="9" customWidth="1"/>
    <col min="9221" max="9221" width="41.28515625" customWidth="1"/>
    <col min="9222" max="9222" width="14.7109375" customWidth="1"/>
    <col min="9223" max="9223" width="29.85546875" customWidth="1"/>
    <col min="9473" max="9473" width="6.85546875" customWidth="1"/>
    <col min="9474" max="9474" width="31.7109375" customWidth="1"/>
    <col min="9475" max="9475" width="10.28515625" customWidth="1"/>
    <col min="9476" max="9476" width="9" customWidth="1"/>
    <col min="9477" max="9477" width="41.28515625" customWidth="1"/>
    <col min="9478" max="9478" width="14.7109375" customWidth="1"/>
    <col min="9479" max="9479" width="29.85546875" customWidth="1"/>
    <col min="9729" max="9729" width="6.85546875" customWidth="1"/>
    <col min="9730" max="9730" width="31.7109375" customWidth="1"/>
    <col min="9731" max="9731" width="10.28515625" customWidth="1"/>
    <col min="9732" max="9732" width="9" customWidth="1"/>
    <col min="9733" max="9733" width="41.28515625" customWidth="1"/>
    <col min="9734" max="9734" width="14.7109375" customWidth="1"/>
    <col min="9735" max="9735" width="29.85546875" customWidth="1"/>
    <col min="9985" max="9985" width="6.85546875" customWidth="1"/>
    <col min="9986" max="9986" width="31.7109375" customWidth="1"/>
    <col min="9987" max="9987" width="10.28515625" customWidth="1"/>
    <col min="9988" max="9988" width="9" customWidth="1"/>
    <col min="9989" max="9989" width="41.28515625" customWidth="1"/>
    <col min="9990" max="9990" width="14.7109375" customWidth="1"/>
    <col min="9991" max="9991" width="29.85546875" customWidth="1"/>
    <col min="10241" max="10241" width="6.85546875" customWidth="1"/>
    <col min="10242" max="10242" width="31.7109375" customWidth="1"/>
    <col min="10243" max="10243" width="10.28515625" customWidth="1"/>
    <col min="10244" max="10244" width="9" customWidth="1"/>
    <col min="10245" max="10245" width="41.28515625" customWidth="1"/>
    <col min="10246" max="10246" width="14.7109375" customWidth="1"/>
    <col min="10247" max="10247" width="29.85546875" customWidth="1"/>
    <col min="10497" max="10497" width="6.85546875" customWidth="1"/>
    <col min="10498" max="10498" width="31.7109375" customWidth="1"/>
    <col min="10499" max="10499" width="10.28515625" customWidth="1"/>
    <col min="10500" max="10500" width="9" customWidth="1"/>
    <col min="10501" max="10501" width="41.28515625" customWidth="1"/>
    <col min="10502" max="10502" width="14.7109375" customWidth="1"/>
    <col min="10503" max="10503" width="29.85546875" customWidth="1"/>
    <col min="10753" max="10753" width="6.85546875" customWidth="1"/>
    <col min="10754" max="10754" width="31.7109375" customWidth="1"/>
    <col min="10755" max="10755" width="10.28515625" customWidth="1"/>
    <col min="10756" max="10756" width="9" customWidth="1"/>
    <col min="10757" max="10757" width="41.28515625" customWidth="1"/>
    <col min="10758" max="10758" width="14.7109375" customWidth="1"/>
    <col min="10759" max="10759" width="29.85546875" customWidth="1"/>
    <col min="11009" max="11009" width="6.85546875" customWidth="1"/>
    <col min="11010" max="11010" width="31.7109375" customWidth="1"/>
    <col min="11011" max="11011" width="10.28515625" customWidth="1"/>
    <col min="11012" max="11012" width="9" customWidth="1"/>
    <col min="11013" max="11013" width="41.28515625" customWidth="1"/>
    <col min="11014" max="11014" width="14.7109375" customWidth="1"/>
    <col min="11015" max="11015" width="29.85546875" customWidth="1"/>
    <col min="11265" max="11265" width="6.85546875" customWidth="1"/>
    <col min="11266" max="11266" width="31.7109375" customWidth="1"/>
    <col min="11267" max="11267" width="10.28515625" customWidth="1"/>
    <col min="11268" max="11268" width="9" customWidth="1"/>
    <col min="11269" max="11269" width="41.28515625" customWidth="1"/>
    <col min="11270" max="11270" width="14.7109375" customWidth="1"/>
    <col min="11271" max="11271" width="29.85546875" customWidth="1"/>
    <col min="11521" max="11521" width="6.85546875" customWidth="1"/>
    <col min="11522" max="11522" width="31.7109375" customWidth="1"/>
    <col min="11523" max="11523" width="10.28515625" customWidth="1"/>
    <col min="11524" max="11524" width="9" customWidth="1"/>
    <col min="11525" max="11525" width="41.28515625" customWidth="1"/>
    <col min="11526" max="11526" width="14.7109375" customWidth="1"/>
    <col min="11527" max="11527" width="29.85546875" customWidth="1"/>
    <col min="11777" max="11777" width="6.85546875" customWidth="1"/>
    <col min="11778" max="11778" width="31.7109375" customWidth="1"/>
    <col min="11779" max="11779" width="10.28515625" customWidth="1"/>
    <col min="11780" max="11780" width="9" customWidth="1"/>
    <col min="11781" max="11781" width="41.28515625" customWidth="1"/>
    <col min="11782" max="11782" width="14.7109375" customWidth="1"/>
    <col min="11783" max="11783" width="29.85546875" customWidth="1"/>
    <col min="12033" max="12033" width="6.85546875" customWidth="1"/>
    <col min="12034" max="12034" width="31.7109375" customWidth="1"/>
    <col min="12035" max="12035" width="10.28515625" customWidth="1"/>
    <col min="12036" max="12036" width="9" customWidth="1"/>
    <col min="12037" max="12037" width="41.28515625" customWidth="1"/>
    <col min="12038" max="12038" width="14.7109375" customWidth="1"/>
    <col min="12039" max="12039" width="29.85546875" customWidth="1"/>
    <col min="12289" max="12289" width="6.85546875" customWidth="1"/>
    <col min="12290" max="12290" width="31.7109375" customWidth="1"/>
    <col min="12291" max="12291" width="10.28515625" customWidth="1"/>
    <col min="12292" max="12292" width="9" customWidth="1"/>
    <col min="12293" max="12293" width="41.28515625" customWidth="1"/>
    <col min="12294" max="12294" width="14.7109375" customWidth="1"/>
    <col min="12295" max="12295" width="29.85546875" customWidth="1"/>
    <col min="12545" max="12545" width="6.85546875" customWidth="1"/>
    <col min="12546" max="12546" width="31.7109375" customWidth="1"/>
    <col min="12547" max="12547" width="10.28515625" customWidth="1"/>
    <col min="12548" max="12548" width="9" customWidth="1"/>
    <col min="12549" max="12549" width="41.28515625" customWidth="1"/>
    <col min="12550" max="12550" width="14.7109375" customWidth="1"/>
    <col min="12551" max="12551" width="29.85546875" customWidth="1"/>
    <col min="12801" max="12801" width="6.85546875" customWidth="1"/>
    <col min="12802" max="12802" width="31.7109375" customWidth="1"/>
    <col min="12803" max="12803" width="10.28515625" customWidth="1"/>
    <col min="12804" max="12804" width="9" customWidth="1"/>
    <col min="12805" max="12805" width="41.28515625" customWidth="1"/>
    <col min="12806" max="12806" width="14.7109375" customWidth="1"/>
    <col min="12807" max="12807" width="29.85546875" customWidth="1"/>
    <col min="13057" max="13057" width="6.85546875" customWidth="1"/>
    <col min="13058" max="13058" width="31.7109375" customWidth="1"/>
    <col min="13059" max="13059" width="10.28515625" customWidth="1"/>
    <col min="13060" max="13060" width="9" customWidth="1"/>
    <col min="13061" max="13061" width="41.28515625" customWidth="1"/>
    <col min="13062" max="13062" width="14.7109375" customWidth="1"/>
    <col min="13063" max="13063" width="29.85546875" customWidth="1"/>
    <col min="13313" max="13313" width="6.85546875" customWidth="1"/>
    <col min="13314" max="13314" width="31.7109375" customWidth="1"/>
    <col min="13315" max="13315" width="10.28515625" customWidth="1"/>
    <col min="13316" max="13316" width="9" customWidth="1"/>
    <col min="13317" max="13317" width="41.28515625" customWidth="1"/>
    <col min="13318" max="13318" width="14.7109375" customWidth="1"/>
    <col min="13319" max="13319" width="29.85546875" customWidth="1"/>
    <col min="13569" max="13569" width="6.85546875" customWidth="1"/>
    <col min="13570" max="13570" width="31.7109375" customWidth="1"/>
    <col min="13571" max="13571" width="10.28515625" customWidth="1"/>
    <col min="13572" max="13572" width="9" customWidth="1"/>
    <col min="13573" max="13573" width="41.28515625" customWidth="1"/>
    <col min="13574" max="13574" width="14.7109375" customWidth="1"/>
    <col min="13575" max="13575" width="29.85546875" customWidth="1"/>
    <col min="13825" max="13825" width="6.85546875" customWidth="1"/>
    <col min="13826" max="13826" width="31.7109375" customWidth="1"/>
    <col min="13827" max="13827" width="10.28515625" customWidth="1"/>
    <col min="13828" max="13828" width="9" customWidth="1"/>
    <col min="13829" max="13829" width="41.28515625" customWidth="1"/>
    <col min="13830" max="13830" width="14.7109375" customWidth="1"/>
    <col min="13831" max="13831" width="29.85546875" customWidth="1"/>
    <col min="14081" max="14081" width="6.85546875" customWidth="1"/>
    <col min="14082" max="14082" width="31.7109375" customWidth="1"/>
    <col min="14083" max="14083" width="10.28515625" customWidth="1"/>
    <col min="14084" max="14084" width="9" customWidth="1"/>
    <col min="14085" max="14085" width="41.28515625" customWidth="1"/>
    <col min="14086" max="14086" width="14.7109375" customWidth="1"/>
    <col min="14087" max="14087" width="29.85546875" customWidth="1"/>
    <col min="14337" max="14337" width="6.85546875" customWidth="1"/>
    <col min="14338" max="14338" width="31.7109375" customWidth="1"/>
    <col min="14339" max="14339" width="10.28515625" customWidth="1"/>
    <col min="14340" max="14340" width="9" customWidth="1"/>
    <col min="14341" max="14341" width="41.28515625" customWidth="1"/>
    <col min="14342" max="14342" width="14.7109375" customWidth="1"/>
    <col min="14343" max="14343" width="29.85546875" customWidth="1"/>
    <col min="14593" max="14593" width="6.85546875" customWidth="1"/>
    <col min="14594" max="14594" width="31.7109375" customWidth="1"/>
    <col min="14595" max="14595" width="10.28515625" customWidth="1"/>
    <col min="14596" max="14596" width="9" customWidth="1"/>
    <col min="14597" max="14597" width="41.28515625" customWidth="1"/>
    <col min="14598" max="14598" width="14.7109375" customWidth="1"/>
    <col min="14599" max="14599" width="29.85546875" customWidth="1"/>
    <col min="14849" max="14849" width="6.85546875" customWidth="1"/>
    <col min="14850" max="14850" width="31.7109375" customWidth="1"/>
    <col min="14851" max="14851" width="10.28515625" customWidth="1"/>
    <col min="14852" max="14852" width="9" customWidth="1"/>
    <col min="14853" max="14853" width="41.28515625" customWidth="1"/>
    <col min="14854" max="14854" width="14.7109375" customWidth="1"/>
    <col min="14855" max="14855" width="29.85546875" customWidth="1"/>
    <col min="15105" max="15105" width="6.85546875" customWidth="1"/>
    <col min="15106" max="15106" width="31.7109375" customWidth="1"/>
    <col min="15107" max="15107" width="10.28515625" customWidth="1"/>
    <col min="15108" max="15108" width="9" customWidth="1"/>
    <col min="15109" max="15109" width="41.28515625" customWidth="1"/>
    <col min="15110" max="15110" width="14.7109375" customWidth="1"/>
    <col min="15111" max="15111" width="29.85546875" customWidth="1"/>
    <col min="15361" max="15361" width="6.85546875" customWidth="1"/>
    <col min="15362" max="15362" width="31.7109375" customWidth="1"/>
    <col min="15363" max="15363" width="10.28515625" customWidth="1"/>
    <col min="15364" max="15364" width="9" customWidth="1"/>
    <col min="15365" max="15365" width="41.28515625" customWidth="1"/>
    <col min="15366" max="15366" width="14.7109375" customWidth="1"/>
    <col min="15367" max="15367" width="29.85546875" customWidth="1"/>
    <col min="15617" max="15617" width="6.85546875" customWidth="1"/>
    <col min="15618" max="15618" width="31.7109375" customWidth="1"/>
    <col min="15619" max="15619" width="10.28515625" customWidth="1"/>
    <col min="15620" max="15620" width="9" customWidth="1"/>
    <col min="15621" max="15621" width="41.28515625" customWidth="1"/>
    <col min="15622" max="15622" width="14.7109375" customWidth="1"/>
    <col min="15623" max="15623" width="29.85546875" customWidth="1"/>
    <col min="15873" max="15873" width="6.85546875" customWidth="1"/>
    <col min="15874" max="15874" width="31.7109375" customWidth="1"/>
    <col min="15875" max="15875" width="10.28515625" customWidth="1"/>
    <col min="15876" max="15876" width="9" customWidth="1"/>
    <col min="15877" max="15877" width="41.28515625" customWidth="1"/>
    <col min="15878" max="15878" width="14.7109375" customWidth="1"/>
    <col min="15879" max="15879" width="29.85546875" customWidth="1"/>
    <col min="16129" max="16129" width="6.85546875" customWidth="1"/>
    <col min="16130" max="16130" width="31.7109375" customWidth="1"/>
    <col min="16131" max="16131" width="10.28515625" customWidth="1"/>
    <col min="16132" max="16132" width="9" customWidth="1"/>
    <col min="16133" max="16133" width="41.28515625" customWidth="1"/>
    <col min="16134" max="16134" width="14.7109375" customWidth="1"/>
    <col min="16135" max="16135" width="29.85546875" customWidth="1"/>
  </cols>
  <sheetData>
    <row r="1" spans="1:7" ht="31.5">
      <c r="A1" s="489" t="s">
        <v>77</v>
      </c>
      <c r="B1" s="489" t="s">
        <v>882</v>
      </c>
      <c r="C1" s="489" t="s">
        <v>813</v>
      </c>
      <c r="D1" s="489" t="s">
        <v>883</v>
      </c>
      <c r="E1" s="489" t="s">
        <v>884</v>
      </c>
      <c r="F1" s="489" t="s">
        <v>885</v>
      </c>
      <c r="G1" s="489" t="s">
        <v>886</v>
      </c>
    </row>
    <row r="2" spans="1:7" ht="15.75">
      <c r="A2" s="490" t="s">
        <v>51</v>
      </c>
      <c r="B2" s="668" t="s">
        <v>887</v>
      </c>
      <c r="C2" s="668"/>
      <c r="D2" s="668"/>
      <c r="E2" s="668"/>
      <c r="F2" s="668"/>
      <c r="G2" s="668"/>
    </row>
    <row r="3" spans="1:7" ht="15.75">
      <c r="A3" s="491" t="s">
        <v>821</v>
      </c>
      <c r="B3" s="491" t="s">
        <v>821</v>
      </c>
      <c r="C3" s="491" t="s">
        <v>821</v>
      </c>
      <c r="D3" s="491" t="s">
        <v>821</v>
      </c>
      <c r="E3" s="491" t="s">
        <v>821</v>
      </c>
      <c r="F3" s="491" t="s">
        <v>821</v>
      </c>
      <c r="G3" s="491" t="s">
        <v>821</v>
      </c>
    </row>
    <row r="4" spans="1:7" ht="15.75">
      <c r="A4" s="491"/>
      <c r="B4" s="491" t="s">
        <v>888</v>
      </c>
      <c r="C4" s="491" t="s">
        <v>118</v>
      </c>
      <c r="D4" s="491"/>
      <c r="E4" s="491"/>
      <c r="F4" s="491"/>
      <c r="G4" s="491"/>
    </row>
    <row r="5" spans="1:7" ht="15.75">
      <c r="A5" s="490" t="s">
        <v>61</v>
      </c>
      <c r="B5" s="490" t="s">
        <v>889</v>
      </c>
      <c r="C5" s="490" t="s">
        <v>890</v>
      </c>
      <c r="D5" s="490" t="s">
        <v>818</v>
      </c>
      <c r="E5" s="490" t="s">
        <v>818</v>
      </c>
      <c r="F5" s="490" t="s">
        <v>818</v>
      </c>
      <c r="G5" s="490" t="s">
        <v>818</v>
      </c>
    </row>
    <row r="6" spans="1:7" ht="15.75">
      <c r="A6" s="491" t="s">
        <v>821</v>
      </c>
      <c r="B6" s="491" t="s">
        <v>821</v>
      </c>
      <c r="C6" s="491" t="s">
        <v>821</v>
      </c>
      <c r="D6" s="491" t="s">
        <v>821</v>
      </c>
      <c r="E6" s="491" t="s">
        <v>821</v>
      </c>
      <c r="F6" s="491" t="s">
        <v>821</v>
      </c>
      <c r="G6" s="491" t="s">
        <v>821</v>
      </c>
    </row>
    <row r="7" spans="1:7" ht="15.75">
      <c r="A7" s="491" t="s">
        <v>818</v>
      </c>
      <c r="B7" s="491" t="s">
        <v>888</v>
      </c>
      <c r="C7" s="491" t="s">
        <v>891</v>
      </c>
      <c r="D7" s="491" t="s">
        <v>818</v>
      </c>
      <c r="E7" s="491" t="s">
        <v>818</v>
      </c>
      <c r="F7" s="491" t="s">
        <v>818</v>
      </c>
      <c r="G7" s="491" t="s">
        <v>818</v>
      </c>
    </row>
    <row r="8" spans="1:7" ht="15.75">
      <c r="A8" s="490" t="s">
        <v>892</v>
      </c>
      <c r="B8" s="490" t="s">
        <v>893</v>
      </c>
      <c r="C8" s="490" t="s">
        <v>894</v>
      </c>
      <c r="D8" s="490" t="s">
        <v>818</v>
      </c>
      <c r="E8" s="490" t="s">
        <v>818</v>
      </c>
      <c r="F8" s="490" t="s">
        <v>818</v>
      </c>
      <c r="G8" s="490" t="s">
        <v>818</v>
      </c>
    </row>
    <row r="9" spans="1:7" ht="15.75">
      <c r="A9" s="491" t="s">
        <v>821</v>
      </c>
      <c r="B9" s="491" t="s">
        <v>821</v>
      </c>
      <c r="C9" s="491" t="s">
        <v>821</v>
      </c>
      <c r="D9" s="491" t="s">
        <v>821</v>
      </c>
      <c r="E9" s="491" t="s">
        <v>821</v>
      </c>
      <c r="F9" s="491" t="s">
        <v>821</v>
      </c>
      <c r="G9" s="491" t="s">
        <v>821</v>
      </c>
    </row>
    <row r="10" spans="1:7" ht="15.75">
      <c r="A10" s="491" t="s">
        <v>818</v>
      </c>
      <c r="B10" s="491" t="s">
        <v>888</v>
      </c>
      <c r="C10" s="491" t="s">
        <v>895</v>
      </c>
      <c r="D10" s="491" t="s">
        <v>818</v>
      </c>
      <c r="E10" s="491" t="s">
        <v>818</v>
      </c>
      <c r="F10" s="491" t="s">
        <v>818</v>
      </c>
      <c r="G10" s="491" t="s">
        <v>818</v>
      </c>
    </row>
    <row r="11" spans="1:7" ht="15.75">
      <c r="A11" s="490" t="s">
        <v>114</v>
      </c>
      <c r="B11" s="490" t="s">
        <v>896</v>
      </c>
      <c r="C11" s="490" t="s">
        <v>897</v>
      </c>
      <c r="D11" s="490" t="s">
        <v>818</v>
      </c>
      <c r="E11" s="490" t="s">
        <v>818</v>
      </c>
      <c r="F11" s="490" t="s">
        <v>818</v>
      </c>
      <c r="G11" s="490" t="s">
        <v>818</v>
      </c>
    </row>
    <row r="12" spans="1:7" ht="15.75">
      <c r="A12" s="491" t="s">
        <v>821</v>
      </c>
      <c r="B12" s="491" t="s">
        <v>821</v>
      </c>
      <c r="C12" s="491" t="s">
        <v>821</v>
      </c>
      <c r="D12" s="491" t="s">
        <v>821</v>
      </c>
      <c r="E12" s="491" t="s">
        <v>821</v>
      </c>
      <c r="F12" s="491" t="s">
        <v>821</v>
      </c>
      <c r="G12" s="491" t="s">
        <v>821</v>
      </c>
    </row>
    <row r="13" spans="1:7" ht="15.75">
      <c r="A13" s="491"/>
      <c r="B13" s="495" t="s">
        <v>898</v>
      </c>
      <c r="C13" s="495" t="s">
        <v>899</v>
      </c>
      <c r="D13" s="495">
        <f>BCDanhMucDauTu_06029!D32</f>
        <v>0</v>
      </c>
      <c r="E13" s="495"/>
      <c r="F13" s="495">
        <f>BCDanhMucDauTu_06029!F32</f>
        <v>0</v>
      </c>
      <c r="G13" s="495">
        <f>BCDanhMucDauTu_06029!G32</f>
        <v>0</v>
      </c>
    </row>
    <row r="14" spans="1:7" ht="15.75">
      <c r="A14" s="491"/>
      <c r="B14" s="495" t="s">
        <v>808</v>
      </c>
      <c r="C14" s="495" t="s">
        <v>900</v>
      </c>
      <c r="D14" s="495">
        <v>50</v>
      </c>
      <c r="E14" s="495">
        <v>100020000.16</v>
      </c>
      <c r="F14" s="495">
        <v>5001000008</v>
      </c>
      <c r="G14" s="495">
        <v>9.6116089402055488E-2</v>
      </c>
    </row>
    <row r="15" spans="1:7" ht="15.75">
      <c r="A15" s="491"/>
      <c r="B15" s="495" t="s">
        <v>809</v>
      </c>
      <c r="C15" s="495" t="s">
        <v>901</v>
      </c>
      <c r="D15" s="495">
        <v>100000</v>
      </c>
      <c r="E15" s="495">
        <v>101547.69863</v>
      </c>
      <c r="F15" s="495">
        <v>10154769863</v>
      </c>
      <c r="G15" s="495">
        <v>0.1951683196256869</v>
      </c>
    </row>
    <row r="16" spans="1:7" ht="15.75">
      <c r="A16" s="491" t="s">
        <v>818</v>
      </c>
      <c r="B16" s="495" t="s">
        <v>888</v>
      </c>
      <c r="C16" s="495" t="s">
        <v>902</v>
      </c>
      <c r="D16" s="495">
        <f>BCDanhMucDauTu_06029!D32</f>
        <v>0</v>
      </c>
      <c r="E16" s="495"/>
      <c r="F16" s="495">
        <f>BCDanhMucDauTu_06029!F32</f>
        <v>0</v>
      </c>
      <c r="G16" s="495">
        <f>BCDanhMucDauTu_06029!G32</f>
        <v>0</v>
      </c>
    </row>
    <row r="17" spans="1:7" ht="15.75">
      <c r="A17" s="490" t="s">
        <v>903</v>
      </c>
      <c r="B17" s="490" t="s">
        <v>904</v>
      </c>
      <c r="C17" s="490" t="s">
        <v>905</v>
      </c>
      <c r="D17" s="490" t="s">
        <v>818</v>
      </c>
      <c r="E17" s="490" t="s">
        <v>818</v>
      </c>
      <c r="F17" s="490" t="s">
        <v>818</v>
      </c>
      <c r="G17" s="490" t="s">
        <v>818</v>
      </c>
    </row>
    <row r="18" spans="1:7" ht="15.75">
      <c r="A18" s="491" t="s">
        <v>821</v>
      </c>
      <c r="B18" s="491" t="s">
        <v>821</v>
      </c>
      <c r="C18" s="491" t="s">
        <v>821</v>
      </c>
      <c r="D18" s="491" t="s">
        <v>821</v>
      </c>
      <c r="E18" s="491" t="s">
        <v>821</v>
      </c>
      <c r="F18" s="491" t="s">
        <v>821</v>
      </c>
      <c r="G18" s="491" t="s">
        <v>821</v>
      </c>
    </row>
    <row r="19" spans="1:7" ht="15.75">
      <c r="A19" s="491" t="s">
        <v>818</v>
      </c>
      <c r="B19" s="491" t="s">
        <v>888</v>
      </c>
      <c r="C19" s="491" t="s">
        <v>906</v>
      </c>
      <c r="D19" s="491" t="s">
        <v>818</v>
      </c>
      <c r="E19" s="491" t="s">
        <v>818</v>
      </c>
      <c r="F19" s="491" t="s">
        <v>818</v>
      </c>
      <c r="G19" s="491" t="s">
        <v>818</v>
      </c>
    </row>
    <row r="20" spans="1:7" ht="15.75">
      <c r="A20" s="491" t="s">
        <v>818</v>
      </c>
      <c r="B20" s="491" t="s">
        <v>907</v>
      </c>
      <c r="C20" s="491" t="s">
        <v>908</v>
      </c>
      <c r="D20" s="491">
        <f>BCDanhMucDauTu_06029!D36</f>
        <v>0</v>
      </c>
      <c r="E20" s="491"/>
      <c r="F20" s="491">
        <f>BCDanhMucDauTu_06029!F36</f>
        <v>0</v>
      </c>
      <c r="G20" s="496">
        <f>BCDanhMucDauTu_06029!G36</f>
        <v>0</v>
      </c>
    </row>
    <row r="21" spans="1:7" ht="15.75">
      <c r="A21" s="490" t="s">
        <v>909</v>
      </c>
      <c r="B21" s="490" t="s">
        <v>910</v>
      </c>
      <c r="C21" s="490" t="s">
        <v>911</v>
      </c>
      <c r="D21" s="490" t="s">
        <v>818</v>
      </c>
      <c r="E21" s="490" t="s">
        <v>818</v>
      </c>
      <c r="F21" s="490" t="s">
        <v>818</v>
      </c>
      <c r="G21" s="490" t="s">
        <v>818</v>
      </c>
    </row>
    <row r="22" spans="1:7" ht="15.75">
      <c r="A22" s="491" t="s">
        <v>821</v>
      </c>
      <c r="B22" s="491" t="s">
        <v>821</v>
      </c>
      <c r="C22" s="491" t="s">
        <v>821</v>
      </c>
      <c r="D22" s="491" t="s">
        <v>821</v>
      </c>
      <c r="E22" s="491" t="s">
        <v>821</v>
      </c>
      <c r="F22" s="491" t="s">
        <v>821</v>
      </c>
      <c r="G22" s="491" t="s">
        <v>821</v>
      </c>
    </row>
    <row r="23" spans="1:7" ht="15.75">
      <c r="A23" s="491" t="s">
        <v>818</v>
      </c>
      <c r="B23" s="491" t="s">
        <v>888</v>
      </c>
      <c r="C23" s="491" t="s">
        <v>912</v>
      </c>
      <c r="D23" s="491" t="s">
        <v>818</v>
      </c>
      <c r="E23" s="491" t="s">
        <v>818</v>
      </c>
      <c r="F23" s="491">
        <f>BCDanhMucDauTu_06029!F45</f>
        <v>0</v>
      </c>
      <c r="G23" s="491">
        <f>BCDanhMucDauTu_06029!G45</f>
        <v>0</v>
      </c>
    </row>
    <row r="24" spans="1:7" ht="15.75">
      <c r="A24" s="490" t="s">
        <v>913</v>
      </c>
      <c r="B24" s="490" t="s">
        <v>820</v>
      </c>
      <c r="C24" s="490" t="s">
        <v>914</v>
      </c>
      <c r="D24" s="490" t="s">
        <v>818</v>
      </c>
      <c r="E24" s="490" t="s">
        <v>818</v>
      </c>
      <c r="F24" s="490" t="s">
        <v>818</v>
      </c>
      <c r="G24" s="490" t="s">
        <v>818</v>
      </c>
    </row>
    <row r="25" spans="1:7" ht="15.75">
      <c r="A25" s="491" t="s">
        <v>818</v>
      </c>
      <c r="B25" s="491" t="s">
        <v>915</v>
      </c>
      <c r="C25" s="491" t="s">
        <v>916</v>
      </c>
      <c r="D25" s="491" t="s">
        <v>818</v>
      </c>
      <c r="E25" s="491" t="s">
        <v>818</v>
      </c>
      <c r="F25" s="491">
        <f>BCDanhMucDauTu_06029!F47</f>
        <v>50438938390</v>
      </c>
      <c r="G25" s="491">
        <f>BCDanhMucDauTu_06029!G47</f>
        <v>1</v>
      </c>
    </row>
    <row r="26" spans="1:7" ht="15.75">
      <c r="A26" s="491" t="s">
        <v>821</v>
      </c>
      <c r="B26" s="491" t="s">
        <v>821</v>
      </c>
      <c r="C26" s="491" t="s">
        <v>821</v>
      </c>
      <c r="D26" s="491" t="s">
        <v>821</v>
      </c>
      <c r="E26" s="491" t="s">
        <v>821</v>
      </c>
      <c r="F26" s="491" t="s">
        <v>821</v>
      </c>
      <c r="G26" s="491" t="s">
        <v>821</v>
      </c>
    </row>
    <row r="27" spans="1:7" ht="15.75">
      <c r="A27" s="491" t="s">
        <v>818</v>
      </c>
      <c r="B27" s="491" t="s">
        <v>822</v>
      </c>
      <c r="C27" s="491" t="s">
        <v>917</v>
      </c>
      <c r="D27" s="491" t="s">
        <v>818</v>
      </c>
      <c r="E27" s="491" t="s">
        <v>818</v>
      </c>
      <c r="F27" s="491">
        <f>BCDanhMucDauTu_06029!F48</f>
        <v>0</v>
      </c>
      <c r="G27" s="491">
        <f>BCDanhMucDauTu_06029!G48</f>
        <v>0</v>
      </c>
    </row>
    <row r="28" spans="1:7" ht="15.75">
      <c r="A28" s="491" t="s">
        <v>821</v>
      </c>
      <c r="B28" s="491" t="s">
        <v>918</v>
      </c>
      <c r="C28" s="491">
        <v>2261</v>
      </c>
      <c r="D28" s="491" t="s">
        <v>821</v>
      </c>
      <c r="E28" s="491" t="s">
        <v>821</v>
      </c>
      <c r="F28" s="491">
        <f>BCDanhMucDauTu_06029!F49</f>
        <v>0</v>
      </c>
      <c r="G28" s="491">
        <f>BCDanhMucDauTu_06029!G49</f>
        <v>0</v>
      </c>
    </row>
    <row r="29" spans="1:7" ht="15.75">
      <c r="A29" s="491" t="s">
        <v>818</v>
      </c>
      <c r="B29" s="491"/>
      <c r="C29" s="491"/>
      <c r="D29" s="491" t="s">
        <v>818</v>
      </c>
      <c r="E29" s="491" t="s">
        <v>818</v>
      </c>
      <c r="F29" s="491" t="s">
        <v>818</v>
      </c>
      <c r="G29" s="491" t="s">
        <v>818</v>
      </c>
    </row>
    <row r="30" spans="1:7" ht="15.75">
      <c r="A30" s="491" t="s">
        <v>818</v>
      </c>
      <c r="B30" s="491" t="s">
        <v>888</v>
      </c>
      <c r="C30" s="491" t="s">
        <v>919</v>
      </c>
      <c r="D30" s="491" t="s">
        <v>818</v>
      </c>
      <c r="E30" s="491" t="s">
        <v>818</v>
      </c>
      <c r="F30" s="491">
        <f>BCDanhMucDauTu_06029!F51</f>
        <v>50438938390</v>
      </c>
      <c r="G30" s="491">
        <f>BCDanhMucDauTu_06029!G51</f>
        <v>1</v>
      </c>
    </row>
    <row r="31" spans="1:7" ht="15.75">
      <c r="A31" s="490" t="s">
        <v>117</v>
      </c>
      <c r="B31" s="490" t="s">
        <v>920</v>
      </c>
      <c r="C31" s="490" t="s">
        <v>921</v>
      </c>
      <c r="D31" s="490" t="s">
        <v>818</v>
      </c>
      <c r="E31" s="490" t="s">
        <v>818</v>
      </c>
      <c r="F31" s="490">
        <f>BCDanhMucDauTu_06029!F52</f>
        <v>50438938390</v>
      </c>
      <c r="G31" s="490">
        <f>BCDanhMucDauTu_06029!G52</f>
        <v>1</v>
      </c>
    </row>
    <row r="32" spans="1:7" ht="15.75">
      <c r="A32" s="492" t="s">
        <v>818</v>
      </c>
      <c r="B32" s="492" t="s">
        <v>818</v>
      </c>
      <c r="C32" s="492" t="s">
        <v>818</v>
      </c>
      <c r="D32" s="492" t="s">
        <v>818</v>
      </c>
      <c r="E32" s="492" t="s">
        <v>818</v>
      </c>
      <c r="F32" s="492" t="s">
        <v>818</v>
      </c>
      <c r="G32" s="492" t="s">
        <v>818</v>
      </c>
    </row>
  </sheetData>
  <mergeCells count="1">
    <mergeCell ref="B2:G2"/>
  </mergeCells>
  <pageMargins left="0.7" right="0.7" top="0.75" bottom="0.75" header="0.3" footer="0.3"/>
  <legacy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31"/>
  <sheetViews>
    <sheetView workbookViewId="0">
      <selection activeCell="D3" sqref="D3:E29"/>
    </sheetView>
  </sheetViews>
  <sheetFormatPr defaultRowHeight="12.75"/>
  <cols>
    <col min="1" max="1" width="6.85546875" customWidth="1"/>
    <col min="2" max="2" width="55" customWidth="1"/>
    <col min="3" max="3" width="10.28515625" customWidth="1"/>
    <col min="4" max="4" width="17.42578125" customWidth="1"/>
    <col min="5" max="5" width="18.5703125" customWidth="1"/>
    <col min="257" max="257" width="6.85546875" customWidth="1"/>
    <col min="258" max="258" width="55" customWidth="1"/>
    <col min="259" max="259" width="10.28515625" customWidth="1"/>
    <col min="260" max="260" width="17.42578125" customWidth="1"/>
    <col min="261" max="261" width="18.5703125" customWidth="1"/>
    <col min="513" max="513" width="6.85546875" customWidth="1"/>
    <col min="514" max="514" width="55" customWidth="1"/>
    <col min="515" max="515" width="10.28515625" customWidth="1"/>
    <col min="516" max="516" width="17.42578125" customWidth="1"/>
    <col min="517" max="517" width="18.5703125" customWidth="1"/>
    <col min="769" max="769" width="6.85546875" customWidth="1"/>
    <col min="770" max="770" width="55" customWidth="1"/>
    <col min="771" max="771" width="10.28515625" customWidth="1"/>
    <col min="772" max="772" width="17.42578125" customWidth="1"/>
    <col min="773" max="773" width="18.5703125" customWidth="1"/>
    <col min="1025" max="1025" width="6.85546875" customWidth="1"/>
    <col min="1026" max="1026" width="55" customWidth="1"/>
    <col min="1027" max="1027" width="10.28515625" customWidth="1"/>
    <col min="1028" max="1028" width="17.42578125" customWidth="1"/>
    <col min="1029" max="1029" width="18.5703125" customWidth="1"/>
    <col min="1281" max="1281" width="6.85546875" customWidth="1"/>
    <col min="1282" max="1282" width="55" customWidth="1"/>
    <col min="1283" max="1283" width="10.28515625" customWidth="1"/>
    <col min="1284" max="1284" width="17.42578125" customWidth="1"/>
    <col min="1285" max="1285" width="18.5703125" customWidth="1"/>
    <col min="1537" max="1537" width="6.85546875" customWidth="1"/>
    <col min="1538" max="1538" width="55" customWidth="1"/>
    <col min="1539" max="1539" width="10.28515625" customWidth="1"/>
    <col min="1540" max="1540" width="17.42578125" customWidth="1"/>
    <col min="1541" max="1541" width="18.5703125" customWidth="1"/>
    <col min="1793" max="1793" width="6.85546875" customWidth="1"/>
    <col min="1794" max="1794" width="55" customWidth="1"/>
    <col min="1795" max="1795" width="10.28515625" customWidth="1"/>
    <col min="1796" max="1796" width="17.42578125" customWidth="1"/>
    <col min="1797" max="1797" width="18.5703125" customWidth="1"/>
    <col min="2049" max="2049" width="6.85546875" customWidth="1"/>
    <col min="2050" max="2050" width="55" customWidth="1"/>
    <col min="2051" max="2051" width="10.28515625" customWidth="1"/>
    <col min="2052" max="2052" width="17.42578125" customWidth="1"/>
    <col min="2053" max="2053" width="18.5703125" customWidth="1"/>
    <col min="2305" max="2305" width="6.85546875" customWidth="1"/>
    <col min="2306" max="2306" width="55" customWidth="1"/>
    <col min="2307" max="2307" width="10.28515625" customWidth="1"/>
    <col min="2308" max="2308" width="17.42578125" customWidth="1"/>
    <col min="2309" max="2309" width="18.5703125" customWidth="1"/>
    <col min="2561" max="2561" width="6.85546875" customWidth="1"/>
    <col min="2562" max="2562" width="55" customWidth="1"/>
    <col min="2563" max="2563" width="10.28515625" customWidth="1"/>
    <col min="2564" max="2564" width="17.42578125" customWidth="1"/>
    <col min="2565" max="2565" width="18.5703125" customWidth="1"/>
    <col min="2817" max="2817" width="6.85546875" customWidth="1"/>
    <col min="2818" max="2818" width="55" customWidth="1"/>
    <col min="2819" max="2819" width="10.28515625" customWidth="1"/>
    <col min="2820" max="2820" width="17.42578125" customWidth="1"/>
    <col min="2821" max="2821" width="18.5703125" customWidth="1"/>
    <col min="3073" max="3073" width="6.85546875" customWidth="1"/>
    <col min="3074" max="3074" width="55" customWidth="1"/>
    <col min="3075" max="3075" width="10.28515625" customWidth="1"/>
    <col min="3076" max="3076" width="17.42578125" customWidth="1"/>
    <col min="3077" max="3077" width="18.5703125" customWidth="1"/>
    <col min="3329" max="3329" width="6.85546875" customWidth="1"/>
    <col min="3330" max="3330" width="55" customWidth="1"/>
    <col min="3331" max="3331" width="10.28515625" customWidth="1"/>
    <col min="3332" max="3332" width="17.42578125" customWidth="1"/>
    <col min="3333" max="3333" width="18.5703125" customWidth="1"/>
    <col min="3585" max="3585" width="6.85546875" customWidth="1"/>
    <col min="3586" max="3586" width="55" customWidth="1"/>
    <col min="3587" max="3587" width="10.28515625" customWidth="1"/>
    <col min="3588" max="3588" width="17.42578125" customWidth="1"/>
    <col min="3589" max="3589" width="18.5703125" customWidth="1"/>
    <col min="3841" max="3841" width="6.85546875" customWidth="1"/>
    <col min="3842" max="3842" width="55" customWidth="1"/>
    <col min="3843" max="3843" width="10.28515625" customWidth="1"/>
    <col min="3844" max="3844" width="17.42578125" customWidth="1"/>
    <col min="3845" max="3845" width="18.5703125" customWidth="1"/>
    <col min="4097" max="4097" width="6.85546875" customWidth="1"/>
    <col min="4098" max="4098" width="55" customWidth="1"/>
    <col min="4099" max="4099" width="10.28515625" customWidth="1"/>
    <col min="4100" max="4100" width="17.42578125" customWidth="1"/>
    <col min="4101" max="4101" width="18.5703125" customWidth="1"/>
    <col min="4353" max="4353" width="6.85546875" customWidth="1"/>
    <col min="4354" max="4354" width="55" customWidth="1"/>
    <col min="4355" max="4355" width="10.28515625" customWidth="1"/>
    <col min="4356" max="4356" width="17.42578125" customWidth="1"/>
    <col min="4357" max="4357" width="18.5703125" customWidth="1"/>
    <col min="4609" max="4609" width="6.85546875" customWidth="1"/>
    <col min="4610" max="4610" width="55" customWidth="1"/>
    <col min="4611" max="4611" width="10.28515625" customWidth="1"/>
    <col min="4612" max="4612" width="17.42578125" customWidth="1"/>
    <col min="4613" max="4613" width="18.5703125" customWidth="1"/>
    <col min="4865" max="4865" width="6.85546875" customWidth="1"/>
    <col min="4866" max="4866" width="55" customWidth="1"/>
    <col min="4867" max="4867" width="10.28515625" customWidth="1"/>
    <col min="4868" max="4868" width="17.42578125" customWidth="1"/>
    <col min="4869" max="4869" width="18.5703125" customWidth="1"/>
    <col min="5121" max="5121" width="6.85546875" customWidth="1"/>
    <col min="5122" max="5122" width="55" customWidth="1"/>
    <col min="5123" max="5123" width="10.28515625" customWidth="1"/>
    <col min="5124" max="5124" width="17.42578125" customWidth="1"/>
    <col min="5125" max="5125" width="18.5703125" customWidth="1"/>
    <col min="5377" max="5377" width="6.85546875" customWidth="1"/>
    <col min="5378" max="5378" width="55" customWidth="1"/>
    <col min="5379" max="5379" width="10.28515625" customWidth="1"/>
    <col min="5380" max="5380" width="17.42578125" customWidth="1"/>
    <col min="5381" max="5381" width="18.5703125" customWidth="1"/>
    <col min="5633" max="5633" width="6.85546875" customWidth="1"/>
    <col min="5634" max="5634" width="55" customWidth="1"/>
    <col min="5635" max="5635" width="10.28515625" customWidth="1"/>
    <col min="5636" max="5636" width="17.42578125" customWidth="1"/>
    <col min="5637" max="5637" width="18.5703125" customWidth="1"/>
    <col min="5889" max="5889" width="6.85546875" customWidth="1"/>
    <col min="5890" max="5890" width="55" customWidth="1"/>
    <col min="5891" max="5891" width="10.28515625" customWidth="1"/>
    <col min="5892" max="5892" width="17.42578125" customWidth="1"/>
    <col min="5893" max="5893" width="18.5703125" customWidth="1"/>
    <col min="6145" max="6145" width="6.85546875" customWidth="1"/>
    <col min="6146" max="6146" width="55" customWidth="1"/>
    <col min="6147" max="6147" width="10.28515625" customWidth="1"/>
    <col min="6148" max="6148" width="17.42578125" customWidth="1"/>
    <col min="6149" max="6149" width="18.5703125" customWidth="1"/>
    <col min="6401" max="6401" width="6.85546875" customWidth="1"/>
    <col min="6402" max="6402" width="55" customWidth="1"/>
    <col min="6403" max="6403" width="10.28515625" customWidth="1"/>
    <col min="6404" max="6404" width="17.42578125" customWidth="1"/>
    <col min="6405" max="6405" width="18.5703125" customWidth="1"/>
    <col min="6657" max="6657" width="6.85546875" customWidth="1"/>
    <col min="6658" max="6658" width="55" customWidth="1"/>
    <col min="6659" max="6659" width="10.28515625" customWidth="1"/>
    <col min="6660" max="6660" width="17.42578125" customWidth="1"/>
    <col min="6661" max="6661" width="18.5703125" customWidth="1"/>
    <col min="6913" max="6913" width="6.85546875" customWidth="1"/>
    <col min="6914" max="6914" width="55" customWidth="1"/>
    <col min="6915" max="6915" width="10.28515625" customWidth="1"/>
    <col min="6916" max="6916" width="17.42578125" customWidth="1"/>
    <col min="6917" max="6917" width="18.5703125" customWidth="1"/>
    <col min="7169" max="7169" width="6.85546875" customWidth="1"/>
    <col min="7170" max="7170" width="55" customWidth="1"/>
    <col min="7171" max="7171" width="10.28515625" customWidth="1"/>
    <col min="7172" max="7172" width="17.42578125" customWidth="1"/>
    <col min="7173" max="7173" width="18.5703125" customWidth="1"/>
    <col min="7425" max="7425" width="6.85546875" customWidth="1"/>
    <col min="7426" max="7426" width="55" customWidth="1"/>
    <col min="7427" max="7427" width="10.28515625" customWidth="1"/>
    <col min="7428" max="7428" width="17.42578125" customWidth="1"/>
    <col min="7429" max="7429" width="18.5703125" customWidth="1"/>
    <col min="7681" max="7681" width="6.85546875" customWidth="1"/>
    <col min="7682" max="7682" width="55" customWidth="1"/>
    <col min="7683" max="7683" width="10.28515625" customWidth="1"/>
    <col min="7684" max="7684" width="17.42578125" customWidth="1"/>
    <col min="7685" max="7685" width="18.5703125" customWidth="1"/>
    <col min="7937" max="7937" width="6.85546875" customWidth="1"/>
    <col min="7938" max="7938" width="55" customWidth="1"/>
    <col min="7939" max="7939" width="10.28515625" customWidth="1"/>
    <col min="7940" max="7940" width="17.42578125" customWidth="1"/>
    <col min="7941" max="7941" width="18.5703125" customWidth="1"/>
    <col min="8193" max="8193" width="6.85546875" customWidth="1"/>
    <col min="8194" max="8194" width="55" customWidth="1"/>
    <col min="8195" max="8195" width="10.28515625" customWidth="1"/>
    <col min="8196" max="8196" width="17.42578125" customWidth="1"/>
    <col min="8197" max="8197" width="18.5703125" customWidth="1"/>
    <col min="8449" max="8449" width="6.85546875" customWidth="1"/>
    <col min="8450" max="8450" width="55" customWidth="1"/>
    <col min="8451" max="8451" width="10.28515625" customWidth="1"/>
    <col min="8452" max="8452" width="17.42578125" customWidth="1"/>
    <col min="8453" max="8453" width="18.5703125" customWidth="1"/>
    <col min="8705" max="8705" width="6.85546875" customWidth="1"/>
    <col min="8706" max="8706" width="55" customWidth="1"/>
    <col min="8707" max="8707" width="10.28515625" customWidth="1"/>
    <col min="8708" max="8708" width="17.42578125" customWidth="1"/>
    <col min="8709" max="8709" width="18.5703125" customWidth="1"/>
    <col min="8961" max="8961" width="6.85546875" customWidth="1"/>
    <col min="8962" max="8962" width="55" customWidth="1"/>
    <col min="8963" max="8963" width="10.28515625" customWidth="1"/>
    <col min="8964" max="8964" width="17.42578125" customWidth="1"/>
    <col min="8965" max="8965" width="18.5703125" customWidth="1"/>
    <col min="9217" max="9217" width="6.85546875" customWidth="1"/>
    <col min="9218" max="9218" width="55" customWidth="1"/>
    <col min="9219" max="9219" width="10.28515625" customWidth="1"/>
    <col min="9220" max="9220" width="17.42578125" customWidth="1"/>
    <col min="9221" max="9221" width="18.5703125" customWidth="1"/>
    <col min="9473" max="9473" width="6.85546875" customWidth="1"/>
    <col min="9474" max="9474" width="55" customWidth="1"/>
    <col min="9475" max="9475" width="10.28515625" customWidth="1"/>
    <col min="9476" max="9476" width="17.42578125" customWidth="1"/>
    <col min="9477" max="9477" width="18.5703125" customWidth="1"/>
    <col min="9729" max="9729" width="6.85546875" customWidth="1"/>
    <col min="9730" max="9730" width="55" customWidth="1"/>
    <col min="9731" max="9731" width="10.28515625" customWidth="1"/>
    <col min="9732" max="9732" width="17.42578125" customWidth="1"/>
    <col min="9733" max="9733" width="18.5703125" customWidth="1"/>
    <col min="9985" max="9985" width="6.85546875" customWidth="1"/>
    <col min="9986" max="9986" width="55" customWidth="1"/>
    <col min="9987" max="9987" width="10.28515625" customWidth="1"/>
    <col min="9988" max="9988" width="17.42578125" customWidth="1"/>
    <col min="9989" max="9989" width="18.5703125" customWidth="1"/>
    <col min="10241" max="10241" width="6.85546875" customWidth="1"/>
    <col min="10242" max="10242" width="55" customWidth="1"/>
    <col min="10243" max="10243" width="10.28515625" customWidth="1"/>
    <col min="10244" max="10244" width="17.42578125" customWidth="1"/>
    <col min="10245" max="10245" width="18.5703125" customWidth="1"/>
    <col min="10497" max="10497" width="6.85546875" customWidth="1"/>
    <col min="10498" max="10498" width="55" customWidth="1"/>
    <col min="10499" max="10499" width="10.28515625" customWidth="1"/>
    <col min="10500" max="10500" width="17.42578125" customWidth="1"/>
    <col min="10501" max="10501" width="18.5703125" customWidth="1"/>
    <col min="10753" max="10753" width="6.85546875" customWidth="1"/>
    <col min="10754" max="10754" width="55" customWidth="1"/>
    <col min="10755" max="10755" width="10.28515625" customWidth="1"/>
    <col min="10756" max="10756" width="17.42578125" customWidth="1"/>
    <col min="10757" max="10757" width="18.5703125" customWidth="1"/>
    <col min="11009" max="11009" width="6.85546875" customWidth="1"/>
    <col min="11010" max="11010" width="55" customWidth="1"/>
    <col min="11011" max="11011" width="10.28515625" customWidth="1"/>
    <col min="11012" max="11012" width="17.42578125" customWidth="1"/>
    <col min="11013" max="11013" width="18.5703125" customWidth="1"/>
    <col min="11265" max="11265" width="6.85546875" customWidth="1"/>
    <col min="11266" max="11266" width="55" customWidth="1"/>
    <col min="11267" max="11267" width="10.28515625" customWidth="1"/>
    <col min="11268" max="11268" width="17.42578125" customWidth="1"/>
    <col min="11269" max="11269" width="18.5703125" customWidth="1"/>
    <col min="11521" max="11521" width="6.85546875" customWidth="1"/>
    <col min="11522" max="11522" width="55" customWidth="1"/>
    <col min="11523" max="11523" width="10.28515625" customWidth="1"/>
    <col min="11524" max="11524" width="17.42578125" customWidth="1"/>
    <col min="11525" max="11525" width="18.5703125" customWidth="1"/>
    <col min="11777" max="11777" width="6.85546875" customWidth="1"/>
    <col min="11778" max="11778" width="55" customWidth="1"/>
    <col min="11779" max="11779" width="10.28515625" customWidth="1"/>
    <col min="11780" max="11780" width="17.42578125" customWidth="1"/>
    <col min="11781" max="11781" width="18.5703125" customWidth="1"/>
    <col min="12033" max="12033" width="6.85546875" customWidth="1"/>
    <col min="12034" max="12034" width="55" customWidth="1"/>
    <col min="12035" max="12035" width="10.28515625" customWidth="1"/>
    <col min="12036" max="12036" width="17.42578125" customWidth="1"/>
    <col min="12037" max="12037" width="18.5703125" customWidth="1"/>
    <col min="12289" max="12289" width="6.85546875" customWidth="1"/>
    <col min="12290" max="12290" width="55" customWidth="1"/>
    <col min="12291" max="12291" width="10.28515625" customWidth="1"/>
    <col min="12292" max="12292" width="17.42578125" customWidth="1"/>
    <col min="12293" max="12293" width="18.5703125" customWidth="1"/>
    <col min="12545" max="12545" width="6.85546875" customWidth="1"/>
    <col min="12546" max="12546" width="55" customWidth="1"/>
    <col min="12547" max="12547" width="10.28515625" customWidth="1"/>
    <col min="12548" max="12548" width="17.42578125" customWidth="1"/>
    <col min="12549" max="12549" width="18.5703125" customWidth="1"/>
    <col min="12801" max="12801" width="6.85546875" customWidth="1"/>
    <col min="12802" max="12802" width="55" customWidth="1"/>
    <col min="12803" max="12803" width="10.28515625" customWidth="1"/>
    <col min="12804" max="12804" width="17.42578125" customWidth="1"/>
    <col min="12805" max="12805" width="18.5703125" customWidth="1"/>
    <col min="13057" max="13057" width="6.85546875" customWidth="1"/>
    <col min="13058" max="13058" width="55" customWidth="1"/>
    <col min="13059" max="13059" width="10.28515625" customWidth="1"/>
    <col min="13060" max="13060" width="17.42578125" customWidth="1"/>
    <col min="13061" max="13061" width="18.5703125" customWidth="1"/>
    <col min="13313" max="13313" width="6.85546875" customWidth="1"/>
    <col min="13314" max="13314" width="55" customWidth="1"/>
    <col min="13315" max="13315" width="10.28515625" customWidth="1"/>
    <col min="13316" max="13316" width="17.42578125" customWidth="1"/>
    <col min="13317" max="13317" width="18.5703125" customWidth="1"/>
    <col min="13569" max="13569" width="6.85546875" customWidth="1"/>
    <col min="13570" max="13570" width="55" customWidth="1"/>
    <col min="13571" max="13571" width="10.28515625" customWidth="1"/>
    <col min="13572" max="13572" width="17.42578125" customWidth="1"/>
    <col min="13573" max="13573" width="18.5703125" customWidth="1"/>
    <col min="13825" max="13825" width="6.85546875" customWidth="1"/>
    <col min="13826" max="13826" width="55" customWidth="1"/>
    <col min="13827" max="13827" width="10.28515625" customWidth="1"/>
    <col min="13828" max="13828" width="17.42578125" customWidth="1"/>
    <col min="13829" max="13829" width="18.5703125" customWidth="1"/>
    <col min="14081" max="14081" width="6.85546875" customWidth="1"/>
    <col min="14082" max="14082" width="55" customWidth="1"/>
    <col min="14083" max="14083" width="10.28515625" customWidth="1"/>
    <col min="14084" max="14084" width="17.42578125" customWidth="1"/>
    <col min="14085" max="14085" width="18.5703125" customWidth="1"/>
    <col min="14337" max="14337" width="6.85546875" customWidth="1"/>
    <col min="14338" max="14338" width="55" customWidth="1"/>
    <col min="14339" max="14339" width="10.28515625" customWidth="1"/>
    <col min="14340" max="14340" width="17.42578125" customWidth="1"/>
    <col min="14341" max="14341" width="18.5703125" customWidth="1"/>
    <col min="14593" max="14593" width="6.85546875" customWidth="1"/>
    <col min="14594" max="14594" width="55" customWidth="1"/>
    <col min="14595" max="14595" width="10.28515625" customWidth="1"/>
    <col min="14596" max="14596" width="17.42578125" customWidth="1"/>
    <col min="14597" max="14597" width="18.5703125" customWidth="1"/>
    <col min="14849" max="14849" width="6.85546875" customWidth="1"/>
    <col min="14850" max="14850" width="55" customWidth="1"/>
    <col min="14851" max="14851" width="10.28515625" customWidth="1"/>
    <col min="14852" max="14852" width="17.42578125" customWidth="1"/>
    <col min="14853" max="14853" width="18.5703125" customWidth="1"/>
    <col min="15105" max="15105" width="6.85546875" customWidth="1"/>
    <col min="15106" max="15106" width="55" customWidth="1"/>
    <col min="15107" max="15107" width="10.28515625" customWidth="1"/>
    <col min="15108" max="15108" width="17.42578125" customWidth="1"/>
    <col min="15109" max="15109" width="18.5703125" customWidth="1"/>
    <col min="15361" max="15361" width="6.85546875" customWidth="1"/>
    <col min="15362" max="15362" width="55" customWidth="1"/>
    <col min="15363" max="15363" width="10.28515625" customWidth="1"/>
    <col min="15364" max="15364" width="17.42578125" customWidth="1"/>
    <col min="15365" max="15365" width="18.5703125" customWidth="1"/>
    <col min="15617" max="15617" width="6.85546875" customWidth="1"/>
    <col min="15618" max="15618" width="55" customWidth="1"/>
    <col min="15619" max="15619" width="10.28515625" customWidth="1"/>
    <col min="15620" max="15620" width="17.42578125" customWidth="1"/>
    <col min="15621" max="15621" width="18.5703125" customWidth="1"/>
    <col min="15873" max="15873" width="6.85546875" customWidth="1"/>
    <col min="15874" max="15874" width="55" customWidth="1"/>
    <col min="15875" max="15875" width="10.28515625" customWidth="1"/>
    <col min="15876" max="15876" width="17.42578125" customWidth="1"/>
    <col min="15877" max="15877" width="18.5703125" customWidth="1"/>
    <col min="16129" max="16129" width="6.85546875" customWidth="1"/>
    <col min="16130" max="16130" width="55" customWidth="1"/>
    <col min="16131" max="16131" width="10.28515625" customWidth="1"/>
    <col min="16132" max="16132" width="17.42578125" customWidth="1"/>
    <col min="16133" max="16133" width="18.5703125" customWidth="1"/>
  </cols>
  <sheetData>
    <row r="1" spans="1:5" ht="31.5">
      <c r="A1" s="489" t="s">
        <v>77</v>
      </c>
      <c r="B1" s="489" t="s">
        <v>844</v>
      </c>
      <c r="C1" s="489" t="s">
        <v>813</v>
      </c>
      <c r="D1" s="489" t="s">
        <v>922</v>
      </c>
      <c r="E1" s="489" t="s">
        <v>923</v>
      </c>
    </row>
    <row r="2" spans="1:5" ht="15.75">
      <c r="A2" s="490" t="s">
        <v>51</v>
      </c>
      <c r="B2" s="490" t="s">
        <v>924</v>
      </c>
      <c r="C2" s="490" t="s">
        <v>118</v>
      </c>
      <c r="D2" s="490" t="s">
        <v>818</v>
      </c>
      <c r="E2" s="490" t="s">
        <v>818</v>
      </c>
    </row>
    <row r="3" spans="1:5" ht="15.75">
      <c r="A3" s="491" t="s">
        <v>760</v>
      </c>
      <c r="B3" s="491" t="s">
        <v>925</v>
      </c>
      <c r="C3" s="491" t="s">
        <v>119</v>
      </c>
      <c r="D3" s="496">
        <f>Khac_06030!D19</f>
        <v>0</v>
      </c>
      <c r="E3" s="496">
        <f>Khac_06030!E19</f>
        <v>0</v>
      </c>
    </row>
    <row r="4" spans="1:5" ht="15.75">
      <c r="A4" s="491" t="s">
        <v>765</v>
      </c>
      <c r="B4" s="491" t="s">
        <v>926</v>
      </c>
      <c r="C4" s="491" t="s">
        <v>120</v>
      </c>
      <c r="D4" s="496">
        <f>Khac_06030!D20</f>
        <v>4.9490440220106124E-2</v>
      </c>
      <c r="E4" s="496">
        <f>Khac_06030!E20</f>
        <v>0</v>
      </c>
    </row>
    <row r="5" spans="1:5" ht="15.75">
      <c r="A5" s="491" t="s">
        <v>769</v>
      </c>
      <c r="B5" s="491" t="s">
        <v>927</v>
      </c>
      <c r="C5" s="491" t="s">
        <v>788</v>
      </c>
      <c r="D5" s="496">
        <f>Khac_06030!D21</f>
        <v>3.9833768957646398E-2</v>
      </c>
      <c r="E5" s="496">
        <f>Khac_06030!E21</f>
        <v>0</v>
      </c>
    </row>
    <row r="6" spans="1:5" ht="15.75">
      <c r="A6" s="491" t="s">
        <v>772</v>
      </c>
      <c r="B6" s="491" t="s">
        <v>928</v>
      </c>
      <c r="C6" s="491" t="s">
        <v>121</v>
      </c>
      <c r="D6" s="491">
        <f>Khac_06030!D22</f>
        <v>0</v>
      </c>
      <c r="E6" s="491">
        <f>Khac_06030!E22</f>
        <v>0</v>
      </c>
    </row>
    <row r="7" spans="1:5" ht="15.75">
      <c r="A7" s="491" t="s">
        <v>855</v>
      </c>
      <c r="B7" s="491" t="s">
        <v>929</v>
      </c>
      <c r="C7" s="491" t="s">
        <v>930</v>
      </c>
      <c r="D7" s="491"/>
      <c r="E7" s="491"/>
    </row>
    <row r="8" spans="1:5" ht="15.75">
      <c r="A8" s="491" t="s">
        <v>857</v>
      </c>
      <c r="B8" s="491" t="s">
        <v>931</v>
      </c>
      <c r="C8" s="491" t="s">
        <v>625</v>
      </c>
      <c r="D8" s="491"/>
      <c r="E8" s="491"/>
    </row>
    <row r="9" spans="1:5" ht="15.75">
      <c r="A9" s="491" t="s">
        <v>859</v>
      </c>
      <c r="B9" s="491" t="s">
        <v>932</v>
      </c>
      <c r="C9" s="491" t="s">
        <v>122</v>
      </c>
      <c r="D9" s="496">
        <f>Khac_06030!D23</f>
        <v>0</v>
      </c>
      <c r="E9" s="496">
        <f>Khac_06030!E23</f>
        <v>0</v>
      </c>
    </row>
    <row r="10" spans="1:5" ht="15.75">
      <c r="A10" s="491" t="s">
        <v>861</v>
      </c>
      <c r="B10" s="491" t="s">
        <v>933</v>
      </c>
      <c r="C10" s="491" t="s">
        <v>123</v>
      </c>
      <c r="D10" s="496">
        <f>Khac_06030!D24</f>
        <v>0.10139504825582719</v>
      </c>
      <c r="E10" s="496">
        <f>Khac_06030!E24</f>
        <v>0</v>
      </c>
    </row>
    <row r="11" spans="1:5" ht="15.75">
      <c r="A11" s="491" t="s">
        <v>863</v>
      </c>
      <c r="B11" s="491" t="s">
        <v>934</v>
      </c>
      <c r="C11" s="491" t="s">
        <v>124</v>
      </c>
      <c r="D11" s="496">
        <f>Khac_06030!D25</f>
        <v>0</v>
      </c>
      <c r="E11" s="496">
        <f>Khac_06030!E25</f>
        <v>0</v>
      </c>
    </row>
    <row r="12" spans="1:5" ht="15.75">
      <c r="A12" s="491" t="s">
        <v>26</v>
      </c>
      <c r="B12" s="491" t="s">
        <v>935</v>
      </c>
      <c r="C12" s="491" t="s">
        <v>625</v>
      </c>
      <c r="D12" s="491"/>
      <c r="E12" s="491"/>
    </row>
    <row r="13" spans="1:5" ht="15.75">
      <c r="A13" s="490" t="s">
        <v>61</v>
      </c>
      <c r="B13" s="490" t="s">
        <v>936</v>
      </c>
      <c r="C13" s="490" t="s">
        <v>125</v>
      </c>
      <c r="D13" s="491"/>
      <c r="E13" s="491"/>
    </row>
    <row r="14" spans="1:5" ht="15.75">
      <c r="A14" s="491" t="s">
        <v>760</v>
      </c>
      <c r="B14" s="491" t="s">
        <v>937</v>
      </c>
      <c r="C14" s="491" t="s">
        <v>126</v>
      </c>
      <c r="D14" s="491">
        <f>Khac_06030!D27</f>
        <v>50435000000</v>
      </c>
      <c r="E14" s="491">
        <f>Khac_06030!E27</f>
        <v>0</v>
      </c>
    </row>
    <row r="15" spans="1:5" ht="15.75">
      <c r="A15" s="491"/>
      <c r="B15" s="491" t="s">
        <v>938</v>
      </c>
      <c r="C15" s="491" t="s">
        <v>127</v>
      </c>
      <c r="D15" s="491">
        <f>Khac_06030!D28</f>
        <v>50435000000</v>
      </c>
      <c r="E15" s="491">
        <f>Khac_06030!E28</f>
        <v>0</v>
      </c>
    </row>
    <row r="16" spans="1:5" ht="15.75">
      <c r="A16" s="491"/>
      <c r="B16" s="491" t="s">
        <v>939</v>
      </c>
      <c r="C16" s="491" t="s">
        <v>128</v>
      </c>
      <c r="D16" s="497">
        <f>Khac_06030!D29</f>
        <v>5043500</v>
      </c>
      <c r="E16" s="497">
        <f>Khac_06030!E29</f>
        <v>0</v>
      </c>
    </row>
    <row r="17" spans="1:5" ht="15.75">
      <c r="A17" s="491" t="s">
        <v>765</v>
      </c>
      <c r="B17" s="491" t="s">
        <v>940</v>
      </c>
      <c r="C17" s="491" t="s">
        <v>129</v>
      </c>
      <c r="D17" s="491">
        <f>Khac_06030!D30</f>
        <v>0</v>
      </c>
      <c r="E17" s="491">
        <f>Khac_06030!E30</f>
        <v>0</v>
      </c>
    </row>
    <row r="18" spans="1:5" ht="15.75">
      <c r="A18" s="491"/>
      <c r="B18" s="491" t="s">
        <v>941</v>
      </c>
      <c r="C18" s="491" t="s">
        <v>130</v>
      </c>
      <c r="D18" s="497">
        <f>Khac_06030!D33</f>
        <v>0</v>
      </c>
      <c r="E18" s="497">
        <f>Khac_06030!E33</f>
        <v>0</v>
      </c>
    </row>
    <row r="19" spans="1:5" ht="15.75">
      <c r="A19" s="491"/>
      <c r="B19" s="491" t="s">
        <v>942</v>
      </c>
      <c r="C19" s="491" t="s">
        <v>791</v>
      </c>
      <c r="D19" s="491">
        <f>Khac_06030!D34</f>
        <v>0</v>
      </c>
      <c r="E19" s="491">
        <f>Khac_06030!E34</f>
        <v>0</v>
      </c>
    </row>
    <row r="20" spans="1:5" ht="15.75">
      <c r="A20" s="491"/>
      <c r="B20" s="491" t="s">
        <v>943</v>
      </c>
      <c r="C20" s="491" t="s">
        <v>792</v>
      </c>
      <c r="D20" s="491">
        <f>Khac_06030!D35</f>
        <v>0</v>
      </c>
      <c r="E20" s="491">
        <f>Khac_06030!E35</f>
        <v>0</v>
      </c>
    </row>
    <row r="21" spans="1:5" ht="15.75">
      <c r="A21" s="491"/>
      <c r="B21" s="491" t="s">
        <v>944</v>
      </c>
      <c r="C21" s="491" t="s">
        <v>793</v>
      </c>
      <c r="D21" s="491">
        <f>Khac_06030!D36</f>
        <v>0</v>
      </c>
      <c r="E21" s="491">
        <f>Khac_06030!E36</f>
        <v>0</v>
      </c>
    </row>
    <row r="22" spans="1:5" ht="15.75">
      <c r="A22" s="491" t="s">
        <v>769</v>
      </c>
      <c r="B22" s="491" t="s">
        <v>945</v>
      </c>
      <c r="C22" s="491" t="s">
        <v>131</v>
      </c>
      <c r="D22" s="491">
        <f>Khac_06030!D37</f>
        <v>50435000000</v>
      </c>
      <c r="E22" s="491">
        <f>Khac_06030!E37</f>
        <v>0</v>
      </c>
    </row>
    <row r="23" spans="1:5" ht="15.75">
      <c r="A23" s="491"/>
      <c r="B23" s="491" t="s">
        <v>946</v>
      </c>
      <c r="C23" s="491" t="s">
        <v>794</v>
      </c>
      <c r="D23" s="491">
        <f>Khac_06030!D38</f>
        <v>50435000000</v>
      </c>
      <c r="E23" s="491">
        <f>Khac_06030!E38</f>
        <v>0</v>
      </c>
    </row>
    <row r="24" spans="1:5" ht="15.75">
      <c r="A24" s="491"/>
      <c r="B24" s="491" t="s">
        <v>947</v>
      </c>
      <c r="C24" s="491" t="s">
        <v>795</v>
      </c>
      <c r="D24" s="491">
        <f>Khac_06030!D39</f>
        <v>5043500</v>
      </c>
      <c r="E24" s="491">
        <f>Khac_06030!E39</f>
        <v>0</v>
      </c>
    </row>
    <row r="25" spans="1:5" ht="15.75">
      <c r="A25" s="491" t="s">
        <v>772</v>
      </c>
      <c r="B25" s="491" t="s">
        <v>948</v>
      </c>
      <c r="C25" s="491" t="s">
        <v>796</v>
      </c>
      <c r="D25" s="491">
        <f>Khac_06030!D40</f>
        <v>0</v>
      </c>
      <c r="E25" s="491">
        <f>Khac_06030!E40</f>
        <v>0</v>
      </c>
    </row>
    <row r="26" spans="1:5" ht="15.75">
      <c r="A26" s="491" t="s">
        <v>855</v>
      </c>
      <c r="B26" s="491" t="s">
        <v>949</v>
      </c>
      <c r="C26" s="491" t="s">
        <v>797</v>
      </c>
      <c r="D26" s="491">
        <f>Khac_06030!D41</f>
        <v>0.99399999999999999</v>
      </c>
      <c r="E26" s="491">
        <f>Khac_06030!E41</f>
        <v>0</v>
      </c>
    </row>
    <row r="27" spans="1:5" ht="15.75">
      <c r="A27" s="491" t="s">
        <v>857</v>
      </c>
      <c r="B27" s="491" t="s">
        <v>950</v>
      </c>
      <c r="C27" s="491" t="s">
        <v>798</v>
      </c>
      <c r="D27" s="491">
        <f>Khac_06030!D42</f>
        <v>0</v>
      </c>
      <c r="E27" s="491">
        <f>Khac_06030!E42</f>
        <v>0</v>
      </c>
    </row>
    <row r="28" spans="1:5" ht="15.75">
      <c r="A28" s="491" t="s">
        <v>859</v>
      </c>
      <c r="B28" s="491" t="s">
        <v>951</v>
      </c>
      <c r="C28" s="491" t="s">
        <v>800</v>
      </c>
      <c r="D28" s="491">
        <f>Khac_06030!D44</f>
        <v>139</v>
      </c>
      <c r="E28" s="491">
        <f>Khac_06030!E44</f>
        <v>0</v>
      </c>
    </row>
    <row r="29" spans="1:5" ht="15.75">
      <c r="A29" s="491" t="s">
        <v>861</v>
      </c>
      <c r="B29" s="491" t="s">
        <v>952</v>
      </c>
      <c r="C29" s="491" t="s">
        <v>799</v>
      </c>
      <c r="D29" s="497">
        <f>Khac_06030!D43</f>
        <v>9992.4500000000007</v>
      </c>
      <c r="E29" s="497">
        <f>Khac_06030!E43</f>
        <v>0</v>
      </c>
    </row>
    <row r="30" spans="1:5" ht="15.75">
      <c r="A30" s="491" t="s">
        <v>863</v>
      </c>
      <c r="B30" s="491" t="s">
        <v>953</v>
      </c>
      <c r="C30" s="491" t="s">
        <v>626</v>
      </c>
      <c r="D30" s="491"/>
      <c r="E30" s="491"/>
    </row>
    <row r="31" spans="1:5" ht="15.75">
      <c r="A31" s="492" t="s">
        <v>954</v>
      </c>
      <c r="B31" s="492" t="s">
        <v>954</v>
      </c>
      <c r="C31" s="492" t="s">
        <v>954</v>
      </c>
      <c r="D31" s="492" t="s">
        <v>954</v>
      </c>
      <c r="E31" s="492" t="s">
        <v>954</v>
      </c>
    </row>
  </sheetData>
  <pageMargins left="0.7" right="0.7" top="0.75" bottom="0.75" header="0.3" footer="0.3"/>
  <legacy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I33"/>
  <sheetViews>
    <sheetView tabSelected="1" topLeftCell="A13" zoomScaleNormal="100" workbookViewId="0">
      <selection activeCell="J15" sqref="J15"/>
    </sheetView>
  </sheetViews>
  <sheetFormatPr defaultColWidth="9.140625" defaultRowHeight="12.75"/>
  <cols>
    <col min="1" max="1" width="6.140625" style="544" customWidth="1"/>
    <col min="2" max="2" width="31" style="544" customWidth="1"/>
    <col min="3" max="3" width="17.5703125" style="544" customWidth="1"/>
    <col min="4" max="4" width="20.5703125" style="544" customWidth="1"/>
    <col min="5" max="5" width="20.7109375" style="544" customWidth="1"/>
    <col min="6" max="6" width="19" style="544" customWidth="1"/>
    <col min="7" max="7" width="10.42578125" style="544" customWidth="1"/>
    <col min="8" max="8" width="12" style="544" customWidth="1"/>
    <col min="9" max="16384" width="9.140625" style="544"/>
  </cols>
  <sheetData>
    <row r="1" spans="1:129 16363:16363" s="545" customFormat="1" ht="31.5" customHeight="1">
      <c r="A1" s="677" t="s">
        <v>743</v>
      </c>
      <c r="B1" s="677"/>
      <c r="C1" s="677"/>
      <c r="D1" s="677"/>
      <c r="E1" s="677"/>
      <c r="F1" s="677"/>
      <c r="G1" s="677"/>
      <c r="H1" s="677"/>
      <c r="I1" s="544"/>
      <c r="J1" s="544"/>
      <c r="K1" s="544"/>
      <c r="L1" s="544"/>
      <c r="M1" s="544"/>
      <c r="N1" s="544"/>
      <c r="O1" s="544"/>
      <c r="P1" s="544"/>
      <c r="Q1" s="544"/>
      <c r="R1" s="544"/>
      <c r="S1" s="544"/>
      <c r="T1" s="544"/>
      <c r="U1" s="544"/>
      <c r="V1" s="544"/>
      <c r="W1" s="544"/>
      <c r="X1" s="544"/>
      <c r="Y1" s="544"/>
      <c r="Z1" s="544"/>
      <c r="AA1" s="544"/>
      <c r="AB1" s="544"/>
      <c r="AC1" s="544"/>
      <c r="AD1" s="544"/>
      <c r="AE1" s="544"/>
      <c r="AF1" s="544"/>
      <c r="AG1" s="544"/>
      <c r="AH1" s="544"/>
      <c r="AI1" s="544"/>
      <c r="AJ1" s="544"/>
      <c r="AK1" s="544"/>
      <c r="AL1" s="544"/>
      <c r="AM1" s="544"/>
      <c r="AN1" s="544"/>
      <c r="AO1" s="544"/>
      <c r="AP1" s="544"/>
      <c r="AQ1" s="544"/>
      <c r="AR1" s="544"/>
      <c r="AS1" s="544"/>
      <c r="AT1" s="544"/>
      <c r="AU1" s="544"/>
      <c r="AV1" s="544"/>
      <c r="AW1" s="544"/>
      <c r="AX1" s="544"/>
      <c r="AY1" s="544"/>
      <c r="AZ1" s="544"/>
      <c r="BA1" s="544"/>
      <c r="BB1" s="544"/>
      <c r="BC1" s="544"/>
      <c r="BD1" s="544"/>
      <c r="BE1" s="544"/>
      <c r="BF1" s="544"/>
      <c r="BG1" s="544"/>
      <c r="BH1" s="544"/>
      <c r="BI1" s="544"/>
      <c r="BJ1" s="544"/>
      <c r="BK1" s="544"/>
      <c r="BL1" s="544"/>
      <c r="BM1" s="544"/>
      <c r="BN1" s="544"/>
      <c r="BO1" s="544"/>
      <c r="BP1" s="544"/>
      <c r="BQ1" s="544"/>
      <c r="BR1" s="544"/>
      <c r="BS1" s="544"/>
      <c r="BT1" s="544"/>
      <c r="BU1" s="544"/>
      <c r="BV1" s="544"/>
      <c r="BW1" s="544"/>
      <c r="BX1" s="544"/>
      <c r="BY1" s="544"/>
      <c r="BZ1" s="544"/>
      <c r="CA1" s="544"/>
      <c r="CB1" s="544"/>
      <c r="CC1" s="544"/>
      <c r="CD1" s="544"/>
      <c r="CE1" s="544"/>
      <c r="CF1" s="544"/>
      <c r="CG1" s="544"/>
      <c r="CH1" s="544"/>
      <c r="CI1" s="544"/>
      <c r="CJ1" s="544"/>
      <c r="CK1" s="544"/>
      <c r="CL1" s="544"/>
      <c r="CM1" s="544"/>
      <c r="CN1" s="544"/>
      <c r="CO1" s="544"/>
      <c r="CP1" s="544"/>
      <c r="CQ1" s="544"/>
      <c r="CR1" s="544"/>
      <c r="CS1" s="544"/>
      <c r="CT1" s="544"/>
      <c r="CU1" s="544"/>
      <c r="CV1" s="544"/>
      <c r="CW1" s="544"/>
      <c r="CX1" s="544"/>
      <c r="CY1" s="544"/>
      <c r="CZ1" s="544"/>
      <c r="DA1" s="544"/>
      <c r="DB1" s="544"/>
      <c r="DC1" s="544"/>
      <c r="DD1" s="544"/>
      <c r="DE1" s="544"/>
      <c r="DF1" s="544"/>
      <c r="DG1" s="544"/>
      <c r="DH1" s="544"/>
      <c r="DI1" s="544"/>
      <c r="DJ1" s="544"/>
      <c r="DK1" s="544"/>
      <c r="DL1" s="544"/>
      <c r="DM1" s="544"/>
      <c r="DN1" s="544"/>
      <c r="DO1" s="544"/>
      <c r="DP1" s="544"/>
      <c r="DQ1" s="544"/>
      <c r="DR1" s="544"/>
      <c r="DS1" s="544"/>
      <c r="DT1" s="544"/>
      <c r="DU1" s="544"/>
      <c r="DV1" s="544"/>
      <c r="DW1" s="544"/>
      <c r="DX1" s="544"/>
      <c r="DY1" s="544"/>
      <c r="XEI1" s="544"/>
    </row>
    <row r="2" spans="1:129 16363:16363" s="545" customFormat="1" ht="24.75" customHeight="1">
      <c r="A2" s="653" t="s">
        <v>1188</v>
      </c>
      <c r="B2" s="653"/>
      <c r="C2" s="653"/>
      <c r="D2" s="653"/>
      <c r="E2" s="653"/>
      <c r="F2" s="653"/>
      <c r="G2" s="653"/>
      <c r="H2" s="653"/>
      <c r="I2" s="544"/>
      <c r="J2" s="544"/>
      <c r="K2" s="544"/>
      <c r="L2" s="544"/>
      <c r="M2" s="544"/>
      <c r="N2" s="544"/>
      <c r="O2" s="544"/>
      <c r="P2" s="544"/>
      <c r="Q2" s="544"/>
      <c r="R2" s="544"/>
      <c r="S2" s="544"/>
      <c r="T2" s="544"/>
      <c r="U2" s="544"/>
      <c r="V2" s="544"/>
      <c r="W2" s="544"/>
      <c r="X2" s="544"/>
      <c r="Y2" s="544"/>
      <c r="Z2" s="544"/>
      <c r="AA2" s="544"/>
      <c r="AB2" s="544"/>
      <c r="AC2" s="544"/>
      <c r="AD2" s="544"/>
      <c r="AE2" s="544"/>
      <c r="AF2" s="544"/>
      <c r="AG2" s="544"/>
      <c r="AH2" s="544"/>
      <c r="AI2" s="544"/>
      <c r="AJ2" s="544"/>
      <c r="AK2" s="544"/>
      <c r="AL2" s="544"/>
      <c r="AM2" s="544"/>
      <c r="AN2" s="544"/>
      <c r="AO2" s="544"/>
      <c r="AP2" s="544"/>
      <c r="AQ2" s="544"/>
      <c r="AR2" s="544"/>
      <c r="AS2" s="544"/>
      <c r="AT2" s="544"/>
      <c r="AU2" s="544"/>
      <c r="AV2" s="544"/>
      <c r="AW2" s="544"/>
      <c r="AX2" s="544"/>
      <c r="AY2" s="544"/>
      <c r="AZ2" s="544"/>
      <c r="BA2" s="544"/>
      <c r="BB2" s="544"/>
      <c r="BC2" s="544"/>
      <c r="BD2" s="544"/>
      <c r="BE2" s="544"/>
      <c r="BF2" s="544"/>
      <c r="BG2" s="544"/>
      <c r="BH2" s="544"/>
      <c r="BI2" s="544"/>
      <c r="BJ2" s="544"/>
      <c r="BK2" s="544"/>
      <c r="BL2" s="544"/>
      <c r="BM2" s="544"/>
      <c r="BN2" s="544"/>
      <c r="BO2" s="544"/>
      <c r="BP2" s="544"/>
      <c r="BQ2" s="544"/>
      <c r="BR2" s="544"/>
      <c r="BS2" s="544"/>
      <c r="BT2" s="544"/>
      <c r="BU2" s="544"/>
      <c r="BV2" s="544"/>
      <c r="BW2" s="544"/>
      <c r="BX2" s="544"/>
      <c r="BY2" s="544"/>
      <c r="BZ2" s="544"/>
      <c r="CA2" s="544"/>
      <c r="CB2" s="544"/>
      <c r="CC2" s="544"/>
      <c r="CD2" s="544"/>
      <c r="CE2" s="544"/>
      <c r="CF2" s="544"/>
      <c r="CG2" s="544"/>
      <c r="CH2" s="544"/>
      <c r="CI2" s="544"/>
      <c r="CJ2" s="544"/>
      <c r="CK2" s="544"/>
      <c r="CL2" s="544"/>
      <c r="CM2" s="544"/>
      <c r="CN2" s="544"/>
      <c r="CO2" s="544"/>
      <c r="CP2" s="544"/>
      <c r="CQ2" s="544"/>
      <c r="CR2" s="544"/>
      <c r="CS2" s="544"/>
      <c r="CT2" s="544"/>
      <c r="CU2" s="544"/>
      <c r="CV2" s="544"/>
      <c r="CW2" s="544"/>
      <c r="CX2" s="544"/>
      <c r="CY2" s="544"/>
      <c r="CZ2" s="544"/>
      <c r="DA2" s="544"/>
      <c r="DB2" s="544"/>
      <c r="DC2" s="544"/>
      <c r="DD2" s="544"/>
      <c r="DE2" s="544"/>
      <c r="DF2" s="544"/>
      <c r="DG2" s="544"/>
      <c r="DH2" s="544"/>
      <c r="DI2" s="544"/>
      <c r="DJ2" s="544"/>
      <c r="DK2" s="544"/>
      <c r="DL2" s="544"/>
      <c r="DM2" s="544"/>
      <c r="DN2" s="544"/>
      <c r="DO2" s="544"/>
      <c r="DP2" s="544"/>
      <c r="DQ2" s="544"/>
      <c r="DR2" s="544"/>
      <c r="DS2" s="544"/>
      <c r="DT2" s="544"/>
      <c r="DU2" s="544"/>
      <c r="DV2" s="544"/>
      <c r="DW2" s="544"/>
      <c r="DX2" s="544"/>
      <c r="DY2" s="544"/>
      <c r="XEI2" s="544"/>
    </row>
    <row r="3" spans="1:129 16363:16363" s="545" customFormat="1" ht="29.25" customHeight="1">
      <c r="A3" s="625" t="s">
        <v>1189</v>
      </c>
      <c r="B3" s="625"/>
      <c r="C3" s="625"/>
      <c r="D3" s="625"/>
      <c r="E3" s="625"/>
      <c r="F3" s="625"/>
      <c r="G3" s="625"/>
      <c r="H3" s="625"/>
      <c r="I3" s="544"/>
      <c r="J3" s="544"/>
      <c r="K3" s="544"/>
      <c r="L3" s="544"/>
      <c r="M3" s="544"/>
      <c r="N3" s="544"/>
      <c r="O3" s="544"/>
      <c r="P3" s="544"/>
      <c r="Q3" s="544"/>
      <c r="R3" s="544"/>
      <c r="S3" s="544"/>
      <c r="T3" s="544"/>
      <c r="U3" s="544"/>
      <c r="V3" s="544"/>
      <c r="W3" s="544"/>
      <c r="X3" s="544"/>
      <c r="Y3" s="544"/>
      <c r="Z3" s="544"/>
      <c r="AA3" s="544"/>
      <c r="AB3" s="544"/>
      <c r="AC3" s="544"/>
      <c r="AD3" s="544"/>
      <c r="AE3" s="544"/>
      <c r="AF3" s="544"/>
      <c r="AG3" s="544"/>
      <c r="AH3" s="544"/>
      <c r="AI3" s="544"/>
      <c r="AJ3" s="544"/>
      <c r="AK3" s="544"/>
      <c r="AL3" s="544"/>
      <c r="AM3" s="544"/>
      <c r="AN3" s="544"/>
      <c r="AO3" s="544"/>
      <c r="AP3" s="544"/>
      <c r="AQ3" s="544"/>
      <c r="AR3" s="544"/>
      <c r="AS3" s="544"/>
      <c r="AT3" s="544"/>
      <c r="AU3" s="544"/>
      <c r="AV3" s="544"/>
      <c r="AW3" s="544"/>
      <c r="AX3" s="544"/>
      <c r="AY3" s="544"/>
      <c r="AZ3" s="544"/>
      <c r="BA3" s="544"/>
      <c r="BB3" s="544"/>
      <c r="BC3" s="544"/>
      <c r="BD3" s="544"/>
      <c r="BE3" s="544"/>
      <c r="BF3" s="544"/>
      <c r="BG3" s="544"/>
      <c r="BH3" s="544"/>
      <c r="BI3" s="544"/>
      <c r="BJ3" s="544"/>
      <c r="BK3" s="544"/>
      <c r="BL3" s="544"/>
      <c r="BM3" s="544"/>
      <c r="BN3" s="544"/>
      <c r="BO3" s="544"/>
      <c r="BP3" s="544"/>
      <c r="BQ3" s="544"/>
      <c r="BR3" s="544"/>
      <c r="BS3" s="544"/>
      <c r="BT3" s="544"/>
      <c r="BU3" s="544"/>
      <c r="BV3" s="544"/>
      <c r="BW3" s="544"/>
      <c r="BX3" s="544"/>
      <c r="BY3" s="544"/>
      <c r="BZ3" s="544"/>
      <c r="CA3" s="544"/>
      <c r="CB3" s="544"/>
      <c r="CC3" s="544"/>
      <c r="CD3" s="544"/>
      <c r="CE3" s="544"/>
      <c r="CF3" s="544"/>
      <c r="CG3" s="544"/>
      <c r="CH3" s="544"/>
      <c r="CI3" s="544"/>
      <c r="CJ3" s="544"/>
      <c r="CK3" s="544"/>
      <c r="CL3" s="544"/>
      <c r="CM3" s="544"/>
      <c r="CN3" s="544"/>
      <c r="CO3" s="544"/>
      <c r="CP3" s="544"/>
      <c r="CQ3" s="544"/>
      <c r="CR3" s="544"/>
      <c r="CS3" s="544"/>
      <c r="CT3" s="544"/>
      <c r="CU3" s="544"/>
      <c r="CV3" s="544"/>
      <c r="CW3" s="544"/>
      <c r="CX3" s="544"/>
      <c r="CY3" s="544"/>
      <c r="CZ3" s="544"/>
      <c r="DA3" s="544"/>
      <c r="DB3" s="544"/>
      <c r="DC3" s="544"/>
      <c r="DD3" s="544"/>
      <c r="DE3" s="544"/>
      <c r="DF3" s="544"/>
      <c r="DG3" s="544"/>
      <c r="DH3" s="544"/>
      <c r="DI3" s="544"/>
      <c r="DJ3" s="544"/>
      <c r="DK3" s="544"/>
      <c r="DL3" s="544"/>
      <c r="DM3" s="544"/>
      <c r="DN3" s="544"/>
      <c r="DO3" s="544"/>
      <c r="DP3" s="544"/>
      <c r="DQ3" s="544"/>
      <c r="DR3" s="544"/>
      <c r="DS3" s="544"/>
      <c r="DT3" s="544"/>
      <c r="DU3" s="544"/>
      <c r="DV3" s="544"/>
      <c r="DW3" s="544"/>
      <c r="DX3" s="544"/>
      <c r="DY3" s="544"/>
      <c r="XEI3" s="544"/>
    </row>
    <row r="4" spans="1:129 16363:16363" s="606" customFormat="1" ht="15" customHeight="1">
      <c r="A4" s="678" t="str">
        <f>BCThuNhap_06203!A5</f>
        <v>Năm 2022/ Year 2022</v>
      </c>
      <c r="B4" s="678"/>
      <c r="C4" s="678"/>
      <c r="D4" s="678"/>
      <c r="E4" s="678"/>
      <c r="F4" s="678"/>
      <c r="G4" s="678"/>
      <c r="H4" s="678"/>
      <c r="I4" s="604"/>
      <c r="J4" s="605"/>
      <c r="K4" s="605"/>
      <c r="L4" s="605"/>
      <c r="M4" s="605"/>
      <c r="N4" s="605"/>
      <c r="O4" s="605"/>
      <c r="P4" s="605"/>
      <c r="Q4" s="605"/>
      <c r="R4" s="605"/>
      <c r="S4" s="605"/>
      <c r="T4" s="605"/>
      <c r="U4" s="605"/>
      <c r="V4" s="605"/>
      <c r="W4" s="605"/>
      <c r="X4" s="605"/>
      <c r="Y4" s="605"/>
      <c r="Z4" s="605"/>
      <c r="AA4" s="605"/>
      <c r="AB4" s="605"/>
      <c r="AC4" s="605"/>
      <c r="AD4" s="605"/>
      <c r="AE4" s="605"/>
      <c r="AF4" s="605"/>
      <c r="AG4" s="605"/>
      <c r="AH4" s="605"/>
      <c r="AI4" s="605"/>
      <c r="AJ4" s="605"/>
      <c r="AK4" s="605"/>
      <c r="AL4" s="605"/>
      <c r="AM4" s="605"/>
      <c r="AN4" s="605"/>
      <c r="AO4" s="605"/>
      <c r="AP4" s="605"/>
      <c r="AQ4" s="605"/>
      <c r="AR4" s="605"/>
      <c r="AS4" s="605"/>
      <c r="AT4" s="605"/>
      <c r="AU4" s="605"/>
      <c r="AV4" s="605"/>
      <c r="AW4" s="605"/>
      <c r="AX4" s="605"/>
      <c r="AY4" s="605"/>
      <c r="AZ4" s="605"/>
      <c r="BA4" s="605"/>
      <c r="BB4" s="605"/>
      <c r="BC4" s="605"/>
      <c r="BD4" s="605"/>
      <c r="BE4" s="605"/>
      <c r="BF4" s="605"/>
      <c r="BG4" s="605"/>
      <c r="BH4" s="605"/>
      <c r="BI4" s="605"/>
      <c r="BJ4" s="605"/>
      <c r="BK4" s="605"/>
      <c r="BL4" s="605"/>
      <c r="BM4" s="605"/>
      <c r="BN4" s="605"/>
      <c r="BO4" s="605"/>
      <c r="BP4" s="605"/>
      <c r="BQ4" s="605"/>
      <c r="BR4" s="605"/>
      <c r="BS4" s="605"/>
      <c r="BT4" s="605"/>
      <c r="BU4" s="605"/>
      <c r="BV4" s="605"/>
      <c r="BW4" s="605"/>
      <c r="BX4" s="605"/>
      <c r="BY4" s="605"/>
      <c r="BZ4" s="605"/>
      <c r="CA4" s="605"/>
      <c r="CB4" s="605"/>
      <c r="CC4" s="605"/>
      <c r="CD4" s="605"/>
      <c r="CE4" s="605"/>
      <c r="CF4" s="605"/>
      <c r="CG4" s="605"/>
      <c r="CH4" s="605"/>
      <c r="CI4" s="605"/>
      <c r="CJ4" s="605"/>
      <c r="CK4" s="605"/>
      <c r="CL4" s="605"/>
      <c r="CM4" s="605"/>
      <c r="CN4" s="605"/>
      <c r="CO4" s="605"/>
      <c r="CP4" s="605"/>
      <c r="CQ4" s="605"/>
      <c r="CR4" s="605"/>
      <c r="CS4" s="605"/>
      <c r="CT4" s="605"/>
      <c r="CU4" s="605"/>
      <c r="CV4" s="605"/>
      <c r="CW4" s="605"/>
      <c r="CX4" s="605"/>
      <c r="CY4" s="605"/>
      <c r="CZ4" s="605"/>
      <c r="DA4" s="605"/>
      <c r="DB4" s="605"/>
      <c r="DC4" s="605"/>
      <c r="DD4" s="605"/>
      <c r="DE4" s="605"/>
      <c r="DF4" s="605"/>
      <c r="DG4" s="605"/>
      <c r="DH4" s="605"/>
      <c r="DI4" s="605"/>
      <c r="DJ4" s="605"/>
      <c r="DK4" s="605"/>
      <c r="DL4" s="605"/>
      <c r="DM4" s="605"/>
      <c r="DN4" s="605"/>
      <c r="DO4" s="605"/>
      <c r="DP4" s="605"/>
      <c r="DQ4" s="605"/>
      <c r="DR4" s="605"/>
      <c r="DS4" s="605"/>
      <c r="DT4" s="605"/>
      <c r="DU4" s="605"/>
      <c r="DV4" s="605"/>
      <c r="DW4" s="605"/>
      <c r="DX4" s="605"/>
      <c r="DY4" s="605"/>
      <c r="XEI4" s="605"/>
    </row>
    <row r="5" spans="1:129 16363:16363" s="606" customFormat="1" ht="7.5" customHeight="1">
      <c r="A5" s="625"/>
      <c r="B5" s="625"/>
      <c r="C5" s="625"/>
      <c r="D5" s="625"/>
      <c r="E5" s="625"/>
      <c r="F5" s="625"/>
      <c r="G5" s="625"/>
      <c r="H5" s="625"/>
      <c r="I5" s="604"/>
      <c r="J5" s="605"/>
      <c r="K5" s="605"/>
      <c r="L5" s="605"/>
      <c r="M5" s="605"/>
      <c r="N5" s="605"/>
      <c r="O5" s="605"/>
      <c r="P5" s="605"/>
      <c r="Q5" s="605"/>
      <c r="R5" s="605"/>
      <c r="S5" s="605"/>
      <c r="T5" s="605"/>
      <c r="U5" s="605"/>
      <c r="V5" s="605"/>
      <c r="W5" s="605"/>
      <c r="X5" s="605"/>
      <c r="Y5" s="605"/>
      <c r="Z5" s="605"/>
      <c r="AA5" s="605"/>
      <c r="AB5" s="605"/>
      <c r="AC5" s="605"/>
      <c r="AD5" s="605"/>
      <c r="AE5" s="605"/>
      <c r="AF5" s="605"/>
      <c r="AG5" s="605"/>
      <c r="AH5" s="605"/>
      <c r="AI5" s="605"/>
      <c r="AJ5" s="605"/>
      <c r="AK5" s="605"/>
      <c r="AL5" s="605"/>
      <c r="AM5" s="605"/>
      <c r="AN5" s="605"/>
      <c r="AO5" s="605"/>
      <c r="AP5" s="605"/>
      <c r="AQ5" s="605"/>
      <c r="AR5" s="605"/>
      <c r="AS5" s="605"/>
      <c r="AT5" s="605"/>
      <c r="AU5" s="605"/>
      <c r="AV5" s="605"/>
      <c r="AW5" s="605"/>
      <c r="AX5" s="605"/>
      <c r="AY5" s="605"/>
      <c r="AZ5" s="605"/>
      <c r="BA5" s="605"/>
      <c r="BB5" s="605"/>
      <c r="BC5" s="605"/>
      <c r="BD5" s="605"/>
      <c r="BE5" s="605"/>
      <c r="BF5" s="605"/>
      <c r="BG5" s="605"/>
      <c r="BH5" s="605"/>
      <c r="BI5" s="605"/>
      <c r="BJ5" s="605"/>
      <c r="BK5" s="605"/>
      <c r="BL5" s="605"/>
      <c r="BM5" s="605"/>
      <c r="BN5" s="605"/>
      <c r="BO5" s="605"/>
      <c r="BP5" s="605"/>
      <c r="BQ5" s="605"/>
      <c r="BR5" s="605"/>
      <c r="BS5" s="605"/>
      <c r="BT5" s="605"/>
      <c r="BU5" s="605"/>
      <c r="BV5" s="605"/>
      <c r="BW5" s="605"/>
      <c r="BX5" s="605"/>
      <c r="BY5" s="605"/>
      <c r="BZ5" s="605"/>
      <c r="CA5" s="605"/>
      <c r="CB5" s="605"/>
      <c r="CC5" s="605"/>
      <c r="CD5" s="605"/>
      <c r="CE5" s="605"/>
      <c r="CF5" s="605"/>
      <c r="CG5" s="605"/>
      <c r="CH5" s="605"/>
      <c r="CI5" s="605"/>
      <c r="CJ5" s="605"/>
      <c r="CK5" s="605"/>
      <c r="CL5" s="605"/>
      <c r="CM5" s="605"/>
      <c r="CN5" s="605"/>
      <c r="CO5" s="605"/>
      <c r="CP5" s="605"/>
      <c r="CQ5" s="605"/>
      <c r="CR5" s="605"/>
      <c r="CS5" s="605"/>
      <c r="CT5" s="605"/>
      <c r="CU5" s="605"/>
      <c r="CV5" s="605"/>
      <c r="CW5" s="605"/>
      <c r="CX5" s="605"/>
      <c r="CY5" s="605"/>
      <c r="CZ5" s="605"/>
      <c r="DA5" s="605"/>
      <c r="DB5" s="605"/>
      <c r="DC5" s="605"/>
      <c r="DD5" s="605"/>
      <c r="DE5" s="605"/>
      <c r="DF5" s="605"/>
      <c r="DG5" s="605"/>
      <c r="DH5" s="605"/>
      <c r="DI5" s="605"/>
      <c r="DJ5" s="605"/>
      <c r="DK5" s="605"/>
      <c r="DL5" s="605"/>
      <c r="DM5" s="605"/>
      <c r="DN5" s="605"/>
      <c r="DO5" s="605"/>
      <c r="DP5" s="605"/>
      <c r="DQ5" s="605"/>
      <c r="DR5" s="605"/>
      <c r="DS5" s="605"/>
      <c r="DT5" s="605"/>
      <c r="DU5" s="605"/>
      <c r="DV5" s="605"/>
      <c r="DW5" s="605"/>
      <c r="DX5" s="605"/>
      <c r="DY5" s="605"/>
      <c r="XEI5" s="605"/>
    </row>
    <row r="6" spans="1:129 16363:16363" s="545" customFormat="1" ht="15" customHeight="1">
      <c r="A6" s="647" t="s">
        <v>426</v>
      </c>
      <c r="B6" s="647"/>
      <c r="C6" s="649" t="s">
        <v>972</v>
      </c>
      <c r="D6" s="649"/>
      <c r="E6" s="649"/>
      <c r="F6" s="649"/>
      <c r="G6" s="548"/>
      <c r="H6" s="548"/>
      <c r="I6" s="544"/>
      <c r="J6" s="544"/>
      <c r="K6" s="544"/>
      <c r="L6" s="544"/>
      <c r="M6" s="544"/>
      <c r="N6" s="544"/>
      <c r="O6" s="544"/>
      <c r="P6" s="544"/>
      <c r="Q6" s="544"/>
      <c r="R6" s="544"/>
      <c r="S6" s="544"/>
      <c r="T6" s="544"/>
      <c r="U6" s="544"/>
      <c r="V6" s="544"/>
      <c r="W6" s="544"/>
      <c r="X6" s="544"/>
      <c r="Y6" s="544"/>
      <c r="Z6" s="544"/>
      <c r="AA6" s="544"/>
      <c r="AB6" s="544"/>
      <c r="AC6" s="544"/>
      <c r="AD6" s="544"/>
      <c r="AE6" s="544"/>
      <c r="AF6" s="544"/>
      <c r="AG6" s="544"/>
      <c r="AH6" s="544"/>
      <c r="AI6" s="544"/>
      <c r="AJ6" s="544"/>
      <c r="AK6" s="544"/>
      <c r="AL6" s="544"/>
      <c r="AM6" s="544"/>
      <c r="AN6" s="544"/>
      <c r="AO6" s="544"/>
      <c r="AP6" s="544"/>
      <c r="AQ6" s="544"/>
      <c r="AR6" s="544"/>
      <c r="AS6" s="544"/>
      <c r="AT6" s="544"/>
      <c r="AU6" s="544"/>
      <c r="AV6" s="544"/>
      <c r="AW6" s="544"/>
      <c r="AX6" s="544"/>
      <c r="AY6" s="544"/>
      <c r="AZ6" s="544"/>
      <c r="BA6" s="544"/>
      <c r="BB6" s="544"/>
      <c r="BC6" s="544"/>
      <c r="BD6" s="544"/>
      <c r="BE6" s="544"/>
      <c r="BF6" s="544"/>
      <c r="BG6" s="544"/>
      <c r="BH6" s="544"/>
      <c r="BI6" s="544"/>
      <c r="BJ6" s="544"/>
      <c r="BK6" s="544"/>
      <c r="BL6" s="544"/>
      <c r="BM6" s="544"/>
      <c r="BN6" s="544"/>
      <c r="BO6" s="544"/>
      <c r="BP6" s="544"/>
      <c r="BQ6" s="544"/>
      <c r="BR6" s="544"/>
      <c r="BS6" s="544"/>
      <c r="BT6" s="544"/>
      <c r="BU6" s="544"/>
      <c r="BV6" s="544"/>
      <c r="BW6" s="544"/>
      <c r="BX6" s="544"/>
      <c r="BY6" s="544"/>
      <c r="BZ6" s="544"/>
      <c r="CA6" s="544"/>
      <c r="CB6" s="544"/>
      <c r="CC6" s="544"/>
      <c r="CD6" s="544"/>
      <c r="CE6" s="544"/>
      <c r="CF6" s="544"/>
      <c r="CG6" s="544"/>
      <c r="CH6" s="544"/>
      <c r="CI6" s="544"/>
      <c r="CJ6" s="544"/>
      <c r="CK6" s="544"/>
      <c r="CL6" s="544"/>
      <c r="CM6" s="544"/>
      <c r="CN6" s="544"/>
      <c r="CO6" s="544"/>
      <c r="CP6" s="544"/>
      <c r="CQ6" s="544"/>
      <c r="CR6" s="544"/>
      <c r="CS6" s="544"/>
      <c r="CT6" s="544"/>
      <c r="CU6" s="544"/>
      <c r="CV6" s="544"/>
      <c r="CW6" s="544"/>
      <c r="CX6" s="544"/>
      <c r="CY6" s="544"/>
      <c r="CZ6" s="544"/>
      <c r="DA6" s="544"/>
      <c r="DB6" s="544"/>
      <c r="DC6" s="544"/>
      <c r="DD6" s="544"/>
      <c r="DE6" s="544"/>
      <c r="DF6" s="544"/>
      <c r="DG6" s="544"/>
      <c r="DH6" s="544"/>
      <c r="DI6" s="544"/>
      <c r="DJ6" s="544"/>
      <c r="DK6" s="544"/>
      <c r="DL6" s="544"/>
      <c r="DM6" s="544"/>
      <c r="DN6" s="544"/>
      <c r="DO6" s="544"/>
      <c r="DP6" s="544"/>
      <c r="DQ6" s="544"/>
      <c r="DR6" s="544"/>
      <c r="DS6" s="544"/>
      <c r="DT6" s="544"/>
      <c r="DU6" s="544"/>
      <c r="DV6" s="544"/>
      <c r="DW6" s="544"/>
      <c r="DX6" s="544"/>
      <c r="DY6" s="544"/>
      <c r="XEI6" s="544"/>
    </row>
    <row r="7" spans="1:129 16363:16363" s="545" customFormat="1" ht="15" customHeight="1">
      <c r="A7" s="648" t="s">
        <v>425</v>
      </c>
      <c r="B7" s="648"/>
      <c r="C7" s="679" t="s">
        <v>973</v>
      </c>
      <c r="D7" s="679"/>
      <c r="E7" s="679"/>
      <c r="F7" s="679"/>
      <c r="G7" s="549"/>
      <c r="H7" s="550"/>
      <c r="I7" s="544"/>
      <c r="J7" s="544"/>
      <c r="K7" s="544"/>
      <c r="L7" s="544"/>
      <c r="M7" s="544"/>
      <c r="N7" s="544"/>
      <c r="O7" s="544"/>
      <c r="P7" s="544"/>
      <c r="Q7" s="544"/>
      <c r="R7" s="544"/>
      <c r="S7" s="544"/>
      <c r="T7" s="544"/>
      <c r="U7" s="544"/>
      <c r="V7" s="544"/>
      <c r="W7" s="544"/>
      <c r="X7" s="544"/>
      <c r="Y7" s="544"/>
      <c r="Z7" s="544"/>
      <c r="AA7" s="544"/>
      <c r="AB7" s="544"/>
      <c r="AC7" s="544"/>
      <c r="AD7" s="544"/>
      <c r="AE7" s="544"/>
      <c r="AF7" s="544"/>
      <c r="AG7" s="544"/>
      <c r="AH7" s="544"/>
      <c r="AI7" s="544"/>
      <c r="AJ7" s="544"/>
      <c r="AK7" s="544"/>
      <c r="AL7" s="544"/>
      <c r="AM7" s="544"/>
      <c r="AN7" s="544"/>
      <c r="AO7" s="544"/>
      <c r="AP7" s="544"/>
      <c r="AQ7" s="544"/>
      <c r="AR7" s="544"/>
      <c r="AS7" s="544"/>
      <c r="AT7" s="544"/>
      <c r="AU7" s="544"/>
      <c r="AV7" s="544"/>
      <c r="AW7" s="544"/>
      <c r="AX7" s="544"/>
      <c r="AY7" s="544"/>
      <c r="AZ7" s="544"/>
      <c r="BA7" s="544"/>
      <c r="BB7" s="544"/>
      <c r="BC7" s="544"/>
      <c r="BD7" s="544"/>
      <c r="BE7" s="544"/>
      <c r="BF7" s="544"/>
      <c r="BG7" s="544"/>
      <c r="BH7" s="544"/>
      <c r="BI7" s="544"/>
      <c r="BJ7" s="544"/>
      <c r="BK7" s="544"/>
      <c r="BL7" s="544"/>
      <c r="BM7" s="544"/>
      <c r="BN7" s="544"/>
      <c r="BO7" s="544"/>
      <c r="BP7" s="544"/>
      <c r="BQ7" s="544"/>
      <c r="BR7" s="544"/>
      <c r="BS7" s="544"/>
      <c r="BT7" s="544"/>
      <c r="BU7" s="544"/>
      <c r="BV7" s="544"/>
      <c r="BW7" s="544"/>
      <c r="BX7" s="544"/>
      <c r="BY7" s="544"/>
      <c r="BZ7" s="544"/>
      <c r="CA7" s="544"/>
      <c r="CB7" s="544"/>
      <c r="CC7" s="544"/>
      <c r="CD7" s="544"/>
      <c r="CE7" s="544"/>
      <c r="CF7" s="544"/>
      <c r="CG7" s="544"/>
      <c r="CH7" s="544"/>
      <c r="CI7" s="544"/>
      <c r="CJ7" s="544"/>
      <c r="CK7" s="544"/>
      <c r="CL7" s="544"/>
      <c r="CM7" s="544"/>
      <c r="CN7" s="544"/>
      <c r="CO7" s="544"/>
      <c r="CP7" s="544"/>
      <c r="CQ7" s="544"/>
      <c r="CR7" s="544"/>
      <c r="CS7" s="544"/>
      <c r="CT7" s="544"/>
      <c r="CU7" s="544"/>
      <c r="CV7" s="544"/>
      <c r="CW7" s="544"/>
      <c r="CX7" s="544"/>
      <c r="CY7" s="544"/>
      <c r="CZ7" s="544"/>
      <c r="DA7" s="544"/>
      <c r="DB7" s="544"/>
      <c r="DC7" s="544"/>
      <c r="DD7" s="544"/>
      <c r="DE7" s="544"/>
      <c r="DF7" s="544"/>
      <c r="DG7" s="544"/>
      <c r="DH7" s="544"/>
      <c r="DI7" s="544"/>
      <c r="DJ7" s="544"/>
      <c r="DK7" s="544"/>
      <c r="DL7" s="544"/>
      <c r="DM7" s="544"/>
      <c r="DN7" s="544"/>
      <c r="DO7" s="544"/>
      <c r="DP7" s="544"/>
      <c r="DQ7" s="544"/>
      <c r="DR7" s="544"/>
      <c r="DS7" s="544"/>
      <c r="DT7" s="544"/>
      <c r="DU7" s="544"/>
      <c r="DV7" s="544"/>
      <c r="DW7" s="544"/>
      <c r="DX7" s="544"/>
      <c r="DY7" s="544"/>
      <c r="XEI7" s="544"/>
    </row>
    <row r="8" spans="1:129 16363:16363" s="545" customFormat="1" ht="15" customHeight="1">
      <c r="A8" s="647" t="s">
        <v>486</v>
      </c>
      <c r="B8" s="647"/>
      <c r="C8" s="649" t="s">
        <v>977</v>
      </c>
      <c r="D8" s="649"/>
      <c r="E8" s="649"/>
      <c r="F8" s="649"/>
      <c r="G8" s="547"/>
      <c r="H8" s="548"/>
      <c r="I8" s="544"/>
      <c r="J8" s="544"/>
      <c r="K8" s="544"/>
      <c r="L8" s="544"/>
      <c r="M8" s="544"/>
      <c r="N8" s="544"/>
      <c r="O8" s="544"/>
      <c r="P8" s="544"/>
      <c r="Q8" s="544"/>
      <c r="R8" s="544"/>
      <c r="S8" s="544"/>
      <c r="T8" s="544"/>
      <c r="U8" s="544"/>
      <c r="V8" s="544"/>
      <c r="W8" s="544"/>
      <c r="X8" s="544"/>
      <c r="Y8" s="544"/>
      <c r="Z8" s="544"/>
      <c r="AA8" s="544"/>
      <c r="AB8" s="544"/>
      <c r="AC8" s="544"/>
      <c r="AD8" s="544"/>
      <c r="AE8" s="544"/>
      <c r="AF8" s="544"/>
      <c r="AG8" s="544"/>
      <c r="AH8" s="544"/>
      <c r="AI8" s="544"/>
      <c r="AJ8" s="544"/>
      <c r="AK8" s="544"/>
      <c r="AL8" s="544"/>
      <c r="AM8" s="544"/>
      <c r="AN8" s="544"/>
      <c r="AO8" s="544"/>
      <c r="AP8" s="544"/>
      <c r="AQ8" s="544"/>
      <c r="AR8" s="544"/>
      <c r="AS8" s="544"/>
      <c r="AT8" s="544"/>
      <c r="AU8" s="544"/>
      <c r="AV8" s="544"/>
      <c r="AW8" s="544"/>
      <c r="AX8" s="544"/>
      <c r="AY8" s="544"/>
      <c r="AZ8" s="544"/>
      <c r="BA8" s="544"/>
      <c r="BB8" s="544"/>
      <c r="BC8" s="544"/>
      <c r="BD8" s="544"/>
      <c r="BE8" s="544"/>
      <c r="BF8" s="544"/>
      <c r="BG8" s="544"/>
      <c r="BH8" s="544"/>
      <c r="BI8" s="544"/>
      <c r="BJ8" s="544"/>
      <c r="BK8" s="544"/>
      <c r="BL8" s="544"/>
      <c r="BM8" s="544"/>
      <c r="BN8" s="544"/>
      <c r="BO8" s="544"/>
      <c r="BP8" s="544"/>
      <c r="BQ8" s="544"/>
      <c r="BR8" s="544"/>
      <c r="BS8" s="544"/>
      <c r="BT8" s="544"/>
      <c r="BU8" s="544"/>
      <c r="BV8" s="544"/>
      <c r="BW8" s="544"/>
      <c r="BX8" s="544"/>
      <c r="BY8" s="544"/>
      <c r="BZ8" s="544"/>
      <c r="CA8" s="544"/>
      <c r="CB8" s="544"/>
      <c r="CC8" s="544"/>
      <c r="CD8" s="544"/>
      <c r="CE8" s="544"/>
      <c r="CF8" s="544"/>
      <c r="CG8" s="544"/>
      <c r="CH8" s="544"/>
      <c r="CI8" s="544"/>
      <c r="CJ8" s="544"/>
      <c r="CK8" s="544"/>
      <c r="CL8" s="544"/>
      <c r="CM8" s="544"/>
      <c r="CN8" s="544"/>
      <c r="CO8" s="544"/>
      <c r="CP8" s="544"/>
      <c r="CQ8" s="544"/>
      <c r="CR8" s="544"/>
      <c r="CS8" s="544"/>
      <c r="CT8" s="544"/>
      <c r="CU8" s="544"/>
      <c r="CV8" s="544"/>
      <c r="CW8" s="544"/>
      <c r="CX8" s="544"/>
      <c r="CY8" s="544"/>
      <c r="CZ8" s="544"/>
      <c r="DA8" s="544"/>
      <c r="DB8" s="544"/>
      <c r="DC8" s="544"/>
      <c r="DD8" s="544"/>
      <c r="DE8" s="544"/>
      <c r="DF8" s="544"/>
      <c r="DG8" s="544"/>
      <c r="DH8" s="544"/>
      <c r="DI8" s="544"/>
      <c r="DJ8" s="544"/>
      <c r="DK8" s="544"/>
      <c r="DL8" s="544"/>
      <c r="DM8" s="544"/>
      <c r="DN8" s="544"/>
      <c r="DO8" s="544"/>
      <c r="DP8" s="544"/>
      <c r="DQ8" s="544"/>
      <c r="DR8" s="544"/>
      <c r="DS8" s="544"/>
      <c r="DT8" s="544"/>
      <c r="DU8" s="544"/>
      <c r="DV8" s="544"/>
      <c r="DW8" s="544"/>
      <c r="DX8" s="544"/>
      <c r="DY8" s="544"/>
      <c r="XEI8" s="544"/>
    </row>
    <row r="9" spans="1:129 16363:16363" s="545" customFormat="1" ht="15" customHeight="1">
      <c r="A9" s="650" t="s">
        <v>581</v>
      </c>
      <c r="B9" s="650"/>
      <c r="C9" s="680" t="s">
        <v>975</v>
      </c>
      <c r="D9" s="680"/>
      <c r="E9" s="680"/>
      <c r="F9" s="680"/>
      <c r="G9" s="680"/>
      <c r="H9" s="551"/>
      <c r="I9" s="544"/>
      <c r="J9" s="544"/>
      <c r="K9" s="544"/>
      <c r="L9" s="544"/>
      <c r="M9" s="544"/>
      <c r="N9" s="544"/>
      <c r="O9" s="544"/>
      <c r="P9" s="544"/>
      <c r="Q9" s="544"/>
      <c r="R9" s="544"/>
      <c r="S9" s="544"/>
      <c r="T9" s="544"/>
      <c r="U9" s="544"/>
      <c r="V9" s="544"/>
      <c r="W9" s="544"/>
      <c r="X9" s="544"/>
      <c r="Y9" s="544"/>
      <c r="Z9" s="544"/>
      <c r="AA9" s="544"/>
      <c r="AB9" s="544"/>
      <c r="AC9" s="544"/>
      <c r="AD9" s="544"/>
      <c r="AE9" s="544"/>
      <c r="AF9" s="544"/>
      <c r="AG9" s="544"/>
      <c r="AH9" s="544"/>
      <c r="AI9" s="544"/>
      <c r="AJ9" s="544"/>
      <c r="AK9" s="544"/>
      <c r="AL9" s="544"/>
      <c r="AM9" s="544"/>
      <c r="AN9" s="544"/>
      <c r="AO9" s="544"/>
      <c r="AP9" s="544"/>
      <c r="AQ9" s="544"/>
      <c r="AR9" s="544"/>
      <c r="AS9" s="544"/>
      <c r="AT9" s="544"/>
      <c r="AU9" s="544"/>
      <c r="AV9" s="544"/>
      <c r="AW9" s="544"/>
      <c r="AX9" s="544"/>
      <c r="AY9" s="544"/>
      <c r="AZ9" s="544"/>
      <c r="BA9" s="544"/>
      <c r="BB9" s="544"/>
      <c r="BC9" s="544"/>
      <c r="BD9" s="544"/>
      <c r="BE9" s="544"/>
      <c r="BF9" s="544"/>
      <c r="BG9" s="544"/>
      <c r="BH9" s="544"/>
      <c r="BI9" s="544"/>
      <c r="BJ9" s="544"/>
      <c r="BK9" s="544"/>
      <c r="BL9" s="544"/>
      <c r="BM9" s="544"/>
      <c r="BN9" s="544"/>
      <c r="BO9" s="544"/>
      <c r="BP9" s="544"/>
      <c r="BQ9" s="544"/>
      <c r="BR9" s="544"/>
      <c r="BS9" s="544"/>
      <c r="BT9" s="544"/>
      <c r="BU9" s="544"/>
      <c r="BV9" s="544"/>
      <c r="BW9" s="544"/>
      <c r="BX9" s="544"/>
      <c r="BY9" s="544"/>
      <c r="BZ9" s="544"/>
      <c r="CA9" s="544"/>
      <c r="CB9" s="544"/>
      <c r="CC9" s="544"/>
      <c r="CD9" s="544"/>
      <c r="CE9" s="544"/>
      <c r="CF9" s="544"/>
      <c r="CG9" s="544"/>
      <c r="CH9" s="544"/>
      <c r="CI9" s="544"/>
      <c r="CJ9" s="544"/>
      <c r="CK9" s="544"/>
      <c r="CL9" s="544"/>
      <c r="CM9" s="544"/>
      <c r="CN9" s="544"/>
      <c r="CO9" s="544"/>
      <c r="CP9" s="544"/>
      <c r="CQ9" s="544"/>
      <c r="CR9" s="544"/>
      <c r="CS9" s="544"/>
      <c r="CT9" s="544"/>
      <c r="CU9" s="544"/>
      <c r="CV9" s="544"/>
      <c r="CW9" s="544"/>
      <c r="CX9" s="544"/>
      <c r="CY9" s="544"/>
      <c r="CZ9" s="544"/>
      <c r="DA9" s="544"/>
      <c r="DB9" s="544"/>
      <c r="DC9" s="544"/>
      <c r="DD9" s="544"/>
      <c r="DE9" s="544"/>
      <c r="DF9" s="544"/>
      <c r="DG9" s="544"/>
      <c r="DH9" s="544"/>
      <c r="DI9" s="544"/>
      <c r="DJ9" s="544"/>
      <c r="DK9" s="544"/>
      <c r="DL9" s="544"/>
      <c r="DM9" s="544"/>
      <c r="DN9" s="544"/>
      <c r="DO9" s="544"/>
      <c r="DP9" s="544"/>
      <c r="DQ9" s="544"/>
      <c r="DR9" s="544"/>
      <c r="DS9" s="544"/>
      <c r="DT9" s="544"/>
      <c r="DU9" s="544"/>
      <c r="DV9" s="544"/>
      <c r="DW9" s="544"/>
      <c r="DX9" s="544"/>
      <c r="DY9" s="544"/>
      <c r="XEI9" s="544"/>
    </row>
    <row r="10" spans="1:129 16363:16363" s="545" customFormat="1" ht="15" customHeight="1">
      <c r="A10" s="647" t="s">
        <v>487</v>
      </c>
      <c r="B10" s="647"/>
      <c r="C10" s="647" t="s">
        <v>590</v>
      </c>
      <c r="D10" s="647"/>
      <c r="E10" s="647"/>
      <c r="F10" s="647"/>
      <c r="G10" s="546"/>
      <c r="H10" s="552"/>
      <c r="I10" s="544"/>
      <c r="J10" s="544"/>
      <c r="K10" s="544"/>
      <c r="L10" s="544"/>
      <c r="M10" s="544"/>
      <c r="N10" s="544"/>
      <c r="O10" s="544"/>
      <c r="P10" s="544"/>
      <c r="Q10" s="544"/>
      <c r="R10" s="544"/>
      <c r="S10" s="544"/>
      <c r="T10" s="544"/>
      <c r="U10" s="544"/>
      <c r="V10" s="544"/>
      <c r="W10" s="544"/>
      <c r="X10" s="544"/>
      <c r="Y10" s="544"/>
      <c r="Z10" s="544"/>
      <c r="AA10" s="544"/>
      <c r="AB10" s="544"/>
      <c r="AC10" s="544"/>
      <c r="AD10" s="544"/>
      <c r="AE10" s="544"/>
      <c r="AF10" s="544"/>
      <c r="AG10" s="544"/>
      <c r="AH10" s="544"/>
      <c r="AI10" s="544"/>
      <c r="AJ10" s="544"/>
      <c r="AK10" s="544"/>
      <c r="AL10" s="544"/>
      <c r="AM10" s="544"/>
      <c r="AN10" s="544"/>
      <c r="AO10" s="544"/>
      <c r="AP10" s="544"/>
      <c r="AQ10" s="544"/>
      <c r="AR10" s="544"/>
      <c r="AS10" s="544"/>
      <c r="AT10" s="544"/>
      <c r="AU10" s="544"/>
      <c r="AV10" s="544"/>
      <c r="AW10" s="544"/>
      <c r="AX10" s="544"/>
      <c r="AY10" s="544"/>
      <c r="AZ10" s="544"/>
      <c r="BA10" s="544"/>
      <c r="BB10" s="544"/>
      <c r="BC10" s="544"/>
      <c r="BD10" s="544"/>
      <c r="BE10" s="544"/>
      <c r="BF10" s="544"/>
      <c r="BG10" s="544"/>
      <c r="BH10" s="544"/>
      <c r="BI10" s="544"/>
      <c r="BJ10" s="544"/>
      <c r="BK10" s="544"/>
      <c r="BL10" s="544"/>
      <c r="BM10" s="544"/>
      <c r="BN10" s="544"/>
      <c r="BO10" s="544"/>
      <c r="BP10" s="544"/>
      <c r="BQ10" s="544"/>
      <c r="BR10" s="544"/>
      <c r="BS10" s="544"/>
      <c r="BT10" s="544"/>
      <c r="BU10" s="544"/>
      <c r="BV10" s="544"/>
      <c r="BW10" s="544"/>
      <c r="BX10" s="544"/>
      <c r="BY10" s="544"/>
      <c r="BZ10" s="544"/>
      <c r="CA10" s="544"/>
      <c r="CB10" s="544"/>
      <c r="CC10" s="544"/>
      <c r="CD10" s="544"/>
      <c r="CE10" s="544"/>
      <c r="CF10" s="544"/>
      <c r="CG10" s="544"/>
      <c r="CH10" s="544"/>
      <c r="CI10" s="544"/>
      <c r="CJ10" s="544"/>
      <c r="CK10" s="544"/>
      <c r="CL10" s="544"/>
      <c r="CM10" s="544"/>
      <c r="CN10" s="544"/>
      <c r="CO10" s="544"/>
      <c r="CP10" s="544"/>
      <c r="CQ10" s="544"/>
      <c r="CR10" s="544"/>
      <c r="CS10" s="544"/>
      <c r="CT10" s="544"/>
      <c r="CU10" s="544"/>
      <c r="CV10" s="544"/>
      <c r="CW10" s="544"/>
      <c r="CX10" s="544"/>
      <c r="CY10" s="544"/>
      <c r="CZ10" s="544"/>
      <c r="DA10" s="544"/>
      <c r="DB10" s="544"/>
      <c r="DC10" s="544"/>
      <c r="DD10" s="544"/>
      <c r="DE10" s="544"/>
      <c r="DF10" s="544"/>
      <c r="DG10" s="544"/>
      <c r="DH10" s="544"/>
      <c r="DI10" s="544"/>
      <c r="DJ10" s="544"/>
      <c r="DK10" s="544"/>
      <c r="DL10" s="544"/>
      <c r="DM10" s="544"/>
      <c r="DN10" s="544"/>
      <c r="DO10" s="544"/>
      <c r="DP10" s="544"/>
      <c r="DQ10" s="544"/>
      <c r="DR10" s="544"/>
      <c r="DS10" s="544"/>
      <c r="DT10" s="544"/>
      <c r="DU10" s="544"/>
      <c r="DV10" s="544"/>
      <c r="DW10" s="544"/>
      <c r="DX10" s="544"/>
      <c r="DY10" s="544"/>
      <c r="XEI10" s="544"/>
    </row>
    <row r="11" spans="1:129 16363:16363" s="545" customFormat="1" ht="15" customHeight="1">
      <c r="A11" s="651" t="s">
        <v>488</v>
      </c>
      <c r="B11" s="651"/>
      <c r="C11" s="651" t="s">
        <v>591</v>
      </c>
      <c r="D11" s="651"/>
      <c r="E11" s="651"/>
      <c r="F11" s="651"/>
      <c r="G11" s="553"/>
      <c r="H11" s="550"/>
      <c r="I11" s="544"/>
      <c r="J11" s="544"/>
      <c r="K11" s="544"/>
      <c r="L11" s="544"/>
      <c r="M11" s="544"/>
      <c r="N11" s="544"/>
      <c r="O11" s="544"/>
      <c r="P11" s="544"/>
      <c r="Q11" s="544"/>
      <c r="R11" s="544"/>
      <c r="S11" s="544"/>
      <c r="T11" s="544"/>
      <c r="U11" s="544"/>
      <c r="V11" s="544"/>
      <c r="W11" s="544"/>
      <c r="X11" s="544"/>
      <c r="Y11" s="544"/>
      <c r="Z11" s="544"/>
      <c r="AA11" s="544"/>
      <c r="AB11" s="544"/>
      <c r="AC11" s="544"/>
      <c r="AD11" s="544"/>
      <c r="AE11" s="544"/>
      <c r="AF11" s="544"/>
      <c r="AG11" s="544"/>
      <c r="AH11" s="544"/>
      <c r="AI11" s="544"/>
      <c r="AJ11" s="544"/>
      <c r="AK11" s="544"/>
      <c r="AL11" s="544"/>
      <c r="AM11" s="544"/>
      <c r="AN11" s="544"/>
      <c r="AO11" s="544"/>
      <c r="AP11" s="544"/>
      <c r="AQ11" s="544"/>
      <c r="AR11" s="544"/>
      <c r="AS11" s="544"/>
      <c r="AT11" s="544"/>
      <c r="AU11" s="544"/>
      <c r="AV11" s="544"/>
      <c r="AW11" s="544"/>
      <c r="AX11" s="544"/>
      <c r="AY11" s="544"/>
      <c r="AZ11" s="544"/>
      <c r="BA11" s="544"/>
      <c r="BB11" s="544"/>
      <c r="BC11" s="544"/>
      <c r="BD11" s="544"/>
      <c r="BE11" s="544"/>
      <c r="BF11" s="544"/>
      <c r="BG11" s="544"/>
      <c r="BH11" s="544"/>
      <c r="BI11" s="544"/>
      <c r="BJ11" s="544"/>
      <c r="BK11" s="544"/>
      <c r="BL11" s="544"/>
      <c r="BM11" s="544"/>
      <c r="BN11" s="544"/>
      <c r="BO11" s="544"/>
      <c r="BP11" s="544"/>
      <c r="BQ11" s="544"/>
      <c r="BR11" s="544"/>
      <c r="BS11" s="544"/>
      <c r="BT11" s="544"/>
      <c r="BU11" s="544"/>
      <c r="BV11" s="544"/>
      <c r="BW11" s="544"/>
      <c r="BX11" s="544"/>
      <c r="BY11" s="544"/>
      <c r="BZ11" s="544"/>
      <c r="CA11" s="544"/>
      <c r="CB11" s="544"/>
      <c r="CC11" s="544"/>
      <c r="CD11" s="544"/>
      <c r="CE11" s="544"/>
      <c r="CF11" s="544"/>
      <c r="CG11" s="544"/>
      <c r="CH11" s="544"/>
      <c r="CI11" s="544"/>
      <c r="CJ11" s="544"/>
      <c r="CK11" s="544"/>
      <c r="CL11" s="544"/>
      <c r="CM11" s="544"/>
      <c r="CN11" s="544"/>
      <c r="CO11" s="544"/>
      <c r="CP11" s="544"/>
      <c r="CQ11" s="544"/>
      <c r="CR11" s="544"/>
      <c r="CS11" s="544"/>
      <c r="CT11" s="544"/>
      <c r="CU11" s="544"/>
      <c r="CV11" s="544"/>
      <c r="CW11" s="544"/>
      <c r="CX11" s="544"/>
      <c r="CY11" s="544"/>
      <c r="CZ11" s="544"/>
      <c r="DA11" s="544"/>
      <c r="DB11" s="544"/>
      <c r="DC11" s="544"/>
      <c r="DD11" s="544"/>
      <c r="DE11" s="544"/>
      <c r="DF11" s="544"/>
      <c r="DG11" s="544"/>
      <c r="DH11" s="544"/>
      <c r="DI11" s="544"/>
      <c r="DJ11" s="544"/>
      <c r="DK11" s="544"/>
      <c r="DL11" s="544"/>
      <c r="DM11" s="544"/>
      <c r="DN11" s="544"/>
      <c r="DO11" s="544"/>
      <c r="DP11" s="544"/>
      <c r="DQ11" s="544"/>
      <c r="DR11" s="544"/>
      <c r="DS11" s="544"/>
      <c r="DT11" s="544"/>
      <c r="DU11" s="544"/>
      <c r="DV11" s="544"/>
      <c r="DW11" s="544"/>
      <c r="DX11" s="544"/>
      <c r="DY11" s="544"/>
      <c r="XEI11" s="544"/>
    </row>
    <row r="12" spans="1:129 16363:16363" s="545" customFormat="1" ht="15" customHeight="1">
      <c r="A12" s="649" t="s">
        <v>146</v>
      </c>
      <c r="B12" s="649"/>
      <c r="C12" s="649" t="str">
        <f>BCThuNhap_06203!B13</f>
        <v>Ngày 10 tháng 03 năm 2023</v>
      </c>
      <c r="D12" s="649"/>
      <c r="E12" s="649"/>
      <c r="F12" s="649"/>
      <c r="G12" s="547"/>
      <c r="H12" s="554"/>
      <c r="I12" s="544"/>
      <c r="J12" s="544"/>
      <c r="K12" s="544"/>
      <c r="L12" s="544"/>
      <c r="M12" s="544"/>
      <c r="N12" s="544"/>
      <c r="O12" s="544"/>
      <c r="P12" s="544"/>
      <c r="Q12" s="544"/>
      <c r="R12" s="544"/>
      <c r="S12" s="544"/>
      <c r="T12" s="544"/>
      <c r="U12" s="544"/>
      <c r="V12" s="544"/>
      <c r="W12" s="544"/>
      <c r="X12" s="544"/>
      <c r="Y12" s="544"/>
      <c r="Z12" s="544"/>
      <c r="AA12" s="544"/>
      <c r="AB12" s="544"/>
      <c r="AC12" s="544"/>
      <c r="AD12" s="544"/>
      <c r="AE12" s="544"/>
      <c r="AF12" s="544"/>
      <c r="AG12" s="544"/>
      <c r="AH12" s="544"/>
      <c r="AI12" s="544"/>
      <c r="AJ12" s="544"/>
      <c r="AK12" s="544"/>
      <c r="AL12" s="544"/>
      <c r="AM12" s="544"/>
      <c r="AN12" s="544"/>
      <c r="AO12" s="544"/>
      <c r="AP12" s="544"/>
      <c r="AQ12" s="544"/>
      <c r="AR12" s="544"/>
      <c r="AS12" s="544"/>
      <c r="AT12" s="544"/>
      <c r="AU12" s="544"/>
      <c r="AV12" s="544"/>
      <c r="AW12" s="544"/>
      <c r="AX12" s="544"/>
      <c r="AY12" s="544"/>
      <c r="AZ12" s="544"/>
      <c r="BA12" s="544"/>
      <c r="BB12" s="544"/>
      <c r="BC12" s="544"/>
      <c r="BD12" s="544"/>
      <c r="BE12" s="544"/>
      <c r="BF12" s="544"/>
      <c r="BG12" s="544"/>
      <c r="BH12" s="544"/>
      <c r="BI12" s="544"/>
      <c r="BJ12" s="544"/>
      <c r="BK12" s="544"/>
      <c r="BL12" s="544"/>
      <c r="BM12" s="544"/>
      <c r="BN12" s="544"/>
      <c r="BO12" s="544"/>
      <c r="BP12" s="544"/>
      <c r="BQ12" s="544"/>
      <c r="BR12" s="544"/>
      <c r="BS12" s="544"/>
      <c r="BT12" s="544"/>
      <c r="BU12" s="544"/>
      <c r="BV12" s="544"/>
      <c r="BW12" s="544"/>
      <c r="BX12" s="544"/>
      <c r="BY12" s="544"/>
      <c r="BZ12" s="544"/>
      <c r="CA12" s="544"/>
      <c r="CB12" s="544"/>
      <c r="CC12" s="544"/>
      <c r="CD12" s="544"/>
      <c r="CE12" s="544"/>
      <c r="CF12" s="544"/>
      <c r="CG12" s="544"/>
      <c r="CH12" s="544"/>
      <c r="CI12" s="544"/>
      <c r="CJ12" s="544"/>
      <c r="CK12" s="544"/>
      <c r="CL12" s="544"/>
      <c r="CM12" s="544"/>
      <c r="CN12" s="544"/>
      <c r="CO12" s="544"/>
      <c r="CP12" s="544"/>
      <c r="CQ12" s="544"/>
      <c r="CR12" s="544"/>
      <c r="CS12" s="544"/>
      <c r="CT12" s="544"/>
      <c r="CU12" s="544"/>
      <c r="CV12" s="544"/>
      <c r="CW12" s="544"/>
      <c r="CX12" s="544"/>
      <c r="CY12" s="544"/>
      <c r="CZ12" s="544"/>
      <c r="DA12" s="544"/>
      <c r="DB12" s="544"/>
      <c r="DC12" s="544"/>
      <c r="DD12" s="544"/>
      <c r="DE12" s="544"/>
      <c r="DF12" s="544"/>
      <c r="DG12" s="544"/>
      <c r="DH12" s="544"/>
      <c r="DI12" s="544"/>
      <c r="DJ12" s="544"/>
      <c r="DK12" s="544"/>
      <c r="DL12" s="544"/>
      <c r="DM12" s="544"/>
      <c r="DN12" s="544"/>
      <c r="DO12" s="544"/>
      <c r="DP12" s="544"/>
      <c r="DQ12" s="544"/>
      <c r="DR12" s="544"/>
      <c r="DS12" s="544"/>
      <c r="DT12" s="544"/>
      <c r="DU12" s="544"/>
      <c r="DV12" s="544"/>
      <c r="DW12" s="544"/>
      <c r="DX12" s="544"/>
      <c r="DY12" s="544"/>
      <c r="XEI12" s="544"/>
    </row>
    <row r="13" spans="1:129 16363:16363" s="545" customFormat="1" ht="15" customHeight="1">
      <c r="A13" s="646" t="s">
        <v>147</v>
      </c>
      <c r="B13" s="646"/>
      <c r="C13" s="607">
        <f>BCThuNhap_06203!B14</f>
        <v>44995</v>
      </c>
      <c r="D13" s="555"/>
      <c r="E13" s="555"/>
      <c r="F13" s="555"/>
      <c r="G13" s="555"/>
      <c r="H13" s="556"/>
      <c r="I13" s="544"/>
      <c r="J13" s="544"/>
      <c r="K13" s="544"/>
      <c r="L13" s="544"/>
      <c r="M13" s="544"/>
      <c r="N13" s="544"/>
      <c r="O13" s="544"/>
      <c r="P13" s="544"/>
      <c r="Q13" s="544"/>
      <c r="R13" s="544"/>
      <c r="S13" s="544"/>
      <c r="T13" s="544"/>
      <c r="U13" s="544"/>
      <c r="V13" s="544"/>
      <c r="W13" s="544"/>
      <c r="X13" s="544"/>
      <c r="Y13" s="544"/>
      <c r="Z13" s="544"/>
      <c r="AA13" s="544"/>
      <c r="AB13" s="544"/>
      <c r="AC13" s="544"/>
      <c r="AD13" s="544"/>
      <c r="AE13" s="544"/>
      <c r="AF13" s="544"/>
      <c r="AG13" s="544"/>
      <c r="AH13" s="544"/>
      <c r="AI13" s="544"/>
      <c r="AJ13" s="544"/>
      <c r="AK13" s="544"/>
      <c r="AL13" s="544"/>
      <c r="AM13" s="544"/>
      <c r="AN13" s="544"/>
      <c r="AO13" s="544"/>
      <c r="AP13" s="544"/>
      <c r="AQ13" s="544"/>
      <c r="AR13" s="544"/>
      <c r="AS13" s="544"/>
      <c r="AT13" s="544"/>
      <c r="AU13" s="544"/>
      <c r="AV13" s="544"/>
      <c r="AW13" s="544"/>
      <c r="AX13" s="544"/>
      <c r="AY13" s="544"/>
      <c r="AZ13" s="544"/>
      <c r="BA13" s="544"/>
      <c r="BB13" s="544"/>
      <c r="BC13" s="544"/>
      <c r="BD13" s="544"/>
      <c r="BE13" s="544"/>
      <c r="BF13" s="544"/>
      <c r="BG13" s="544"/>
      <c r="BH13" s="544"/>
      <c r="BI13" s="544"/>
      <c r="BJ13" s="544"/>
      <c r="BK13" s="544"/>
      <c r="BL13" s="544"/>
      <c r="BM13" s="544"/>
      <c r="BN13" s="544"/>
      <c r="BO13" s="544"/>
      <c r="BP13" s="544"/>
      <c r="BQ13" s="544"/>
      <c r="BR13" s="544"/>
      <c r="BS13" s="544"/>
      <c r="BT13" s="544"/>
      <c r="BU13" s="544"/>
      <c r="BV13" s="544"/>
      <c r="BW13" s="544"/>
      <c r="BX13" s="544"/>
      <c r="BY13" s="544"/>
      <c r="BZ13" s="544"/>
      <c r="CA13" s="544"/>
      <c r="CB13" s="544"/>
      <c r="CC13" s="544"/>
      <c r="CD13" s="544"/>
      <c r="CE13" s="544"/>
      <c r="CF13" s="544"/>
      <c r="CG13" s="544"/>
      <c r="CH13" s="544"/>
      <c r="CI13" s="544"/>
      <c r="CJ13" s="544"/>
      <c r="CK13" s="544"/>
      <c r="CL13" s="544"/>
      <c r="CM13" s="544"/>
      <c r="CN13" s="544"/>
      <c r="CO13" s="544"/>
      <c r="CP13" s="544"/>
      <c r="CQ13" s="544"/>
      <c r="CR13" s="544"/>
      <c r="CS13" s="544"/>
      <c r="CT13" s="544"/>
      <c r="CU13" s="544"/>
      <c r="CV13" s="544"/>
      <c r="CW13" s="544"/>
      <c r="CX13" s="544"/>
      <c r="CY13" s="544"/>
      <c r="CZ13" s="544"/>
      <c r="DA13" s="544"/>
      <c r="DB13" s="544"/>
      <c r="DC13" s="544"/>
      <c r="DD13" s="544"/>
      <c r="DE13" s="544"/>
      <c r="DF13" s="544"/>
      <c r="DG13" s="544"/>
      <c r="DH13" s="544"/>
      <c r="DI13" s="544"/>
      <c r="DJ13" s="544"/>
      <c r="DK13" s="544"/>
      <c r="DL13" s="544"/>
      <c r="DM13" s="544"/>
      <c r="DN13" s="544"/>
      <c r="DO13" s="544"/>
      <c r="DP13" s="544"/>
      <c r="DQ13" s="544"/>
      <c r="DR13" s="544"/>
      <c r="DS13" s="544"/>
      <c r="DT13" s="544"/>
      <c r="DU13" s="544"/>
      <c r="DV13" s="544"/>
      <c r="DW13" s="544"/>
      <c r="DX13" s="544"/>
      <c r="DY13" s="544"/>
      <c r="XEI13" s="544"/>
    </row>
    <row r="14" spans="1:129 16363:16363" s="545" customFormat="1">
      <c r="A14" s="557"/>
      <c r="B14" s="557"/>
      <c r="C14" s="558"/>
      <c r="D14" s="558"/>
      <c r="E14" s="558"/>
      <c r="F14" s="558"/>
      <c r="G14" s="558"/>
      <c r="H14" s="556"/>
      <c r="I14" s="544"/>
      <c r="J14" s="544"/>
      <c r="K14" s="544"/>
      <c r="L14" s="544"/>
      <c r="M14" s="544"/>
      <c r="N14" s="544"/>
      <c r="O14" s="544"/>
      <c r="P14" s="544"/>
      <c r="Q14" s="544"/>
      <c r="R14" s="544"/>
      <c r="S14" s="544"/>
      <c r="T14" s="544"/>
      <c r="U14" s="544"/>
      <c r="V14" s="544"/>
      <c r="W14" s="544"/>
      <c r="X14" s="544"/>
      <c r="Y14" s="544"/>
      <c r="Z14" s="544"/>
      <c r="AA14" s="544"/>
      <c r="AB14" s="544"/>
      <c r="AC14" s="544"/>
      <c r="AD14" s="544"/>
      <c r="AE14" s="544"/>
      <c r="AF14" s="544"/>
      <c r="AG14" s="544"/>
      <c r="AH14" s="544"/>
      <c r="AI14" s="544"/>
      <c r="AJ14" s="544"/>
      <c r="AK14" s="544"/>
      <c r="AL14" s="544"/>
      <c r="AM14" s="544"/>
      <c r="AN14" s="544"/>
      <c r="AO14" s="544"/>
      <c r="AP14" s="544"/>
      <c r="AQ14" s="544"/>
      <c r="AR14" s="544"/>
      <c r="AS14" s="544"/>
      <c r="AT14" s="544"/>
      <c r="AU14" s="544"/>
      <c r="AV14" s="544"/>
      <c r="AW14" s="544"/>
      <c r="AX14" s="544"/>
      <c r="AY14" s="544"/>
      <c r="AZ14" s="544"/>
      <c r="BA14" s="544"/>
      <c r="BB14" s="544"/>
      <c r="BC14" s="544"/>
      <c r="BD14" s="544"/>
      <c r="BE14" s="544"/>
      <c r="BF14" s="544"/>
      <c r="BG14" s="544"/>
      <c r="BH14" s="544"/>
      <c r="BI14" s="544"/>
      <c r="BJ14" s="544"/>
      <c r="BK14" s="544"/>
      <c r="BL14" s="544"/>
      <c r="BM14" s="544"/>
      <c r="BN14" s="544"/>
      <c r="BO14" s="544"/>
      <c r="BP14" s="544"/>
      <c r="BQ14" s="544"/>
      <c r="BR14" s="544"/>
      <c r="BS14" s="544"/>
      <c r="BT14" s="544"/>
      <c r="BU14" s="544"/>
      <c r="BV14" s="544"/>
      <c r="BW14" s="544"/>
      <c r="BX14" s="544"/>
      <c r="BY14" s="544"/>
      <c r="BZ14" s="544"/>
      <c r="CA14" s="544"/>
      <c r="CB14" s="544"/>
      <c r="CC14" s="544"/>
      <c r="CD14" s="544"/>
      <c r="CE14" s="544"/>
      <c r="CF14" s="544"/>
      <c r="CG14" s="544"/>
      <c r="CH14" s="544"/>
      <c r="CI14" s="544"/>
      <c r="CJ14" s="544"/>
      <c r="CK14" s="544"/>
      <c r="CL14" s="544"/>
      <c r="CM14" s="544"/>
      <c r="CN14" s="544"/>
      <c r="CO14" s="544"/>
      <c r="CP14" s="544"/>
      <c r="CQ14" s="544"/>
      <c r="CR14" s="544"/>
      <c r="CS14" s="544"/>
      <c r="CT14" s="544"/>
      <c r="CU14" s="544"/>
      <c r="CV14" s="544"/>
      <c r="CW14" s="544"/>
      <c r="CX14" s="544"/>
      <c r="CY14" s="544"/>
      <c r="CZ14" s="544"/>
      <c r="DA14" s="544"/>
      <c r="DB14" s="544"/>
      <c r="DC14" s="544"/>
      <c r="DD14" s="544"/>
      <c r="DE14" s="544"/>
      <c r="DF14" s="544"/>
      <c r="DG14" s="544"/>
      <c r="DH14" s="544"/>
      <c r="DI14" s="544"/>
      <c r="DJ14" s="544"/>
      <c r="DK14" s="544"/>
      <c r="DL14" s="544"/>
      <c r="DM14" s="544"/>
      <c r="DN14" s="544"/>
      <c r="DO14" s="544"/>
      <c r="DP14" s="544"/>
      <c r="DQ14" s="544"/>
      <c r="DR14" s="544"/>
      <c r="DS14" s="544"/>
      <c r="DT14" s="544"/>
      <c r="DU14" s="544"/>
      <c r="DV14" s="544"/>
      <c r="DW14" s="544"/>
      <c r="DX14" s="544"/>
      <c r="DY14" s="544"/>
      <c r="XEI14" s="544"/>
    </row>
    <row r="15" spans="1:129 16363:16363" s="545" customFormat="1">
      <c r="A15" s="559" t="s">
        <v>779</v>
      </c>
      <c r="B15" s="560" t="s">
        <v>780</v>
      </c>
      <c r="C15" s="558"/>
      <c r="D15" s="558"/>
      <c r="E15" s="558"/>
      <c r="F15" s="558"/>
      <c r="G15" s="558"/>
      <c r="H15" s="556"/>
      <c r="I15" s="544"/>
      <c r="J15" s="544"/>
      <c r="K15" s="544"/>
      <c r="L15" s="544"/>
      <c r="M15" s="544"/>
      <c r="N15" s="544"/>
      <c r="O15" s="544"/>
      <c r="P15" s="544"/>
      <c r="Q15" s="544"/>
      <c r="R15" s="544"/>
      <c r="S15" s="544"/>
      <c r="T15" s="544"/>
      <c r="U15" s="544"/>
      <c r="V15" s="544"/>
      <c r="W15" s="544"/>
      <c r="X15" s="544"/>
      <c r="Y15" s="544"/>
      <c r="Z15" s="544"/>
      <c r="AA15" s="544"/>
      <c r="AB15" s="544"/>
      <c r="AC15" s="544"/>
      <c r="AD15" s="544"/>
      <c r="AE15" s="544"/>
      <c r="AF15" s="544"/>
      <c r="AG15" s="544"/>
      <c r="AH15" s="544"/>
      <c r="AI15" s="544"/>
      <c r="AJ15" s="544"/>
      <c r="AK15" s="544"/>
      <c r="AL15" s="544"/>
      <c r="AM15" s="544"/>
      <c r="AN15" s="544"/>
      <c r="AO15" s="544"/>
      <c r="AP15" s="544"/>
      <c r="AQ15" s="544"/>
      <c r="AR15" s="544"/>
      <c r="AS15" s="544"/>
      <c r="AT15" s="544"/>
      <c r="AU15" s="544"/>
      <c r="AV15" s="544"/>
      <c r="AW15" s="544"/>
      <c r="AX15" s="544"/>
      <c r="AY15" s="544"/>
      <c r="AZ15" s="544"/>
      <c r="BA15" s="544"/>
      <c r="BB15" s="544"/>
      <c r="BC15" s="544"/>
      <c r="BD15" s="544"/>
      <c r="BE15" s="544"/>
      <c r="BF15" s="544"/>
      <c r="BG15" s="544"/>
      <c r="BH15" s="544"/>
      <c r="BI15" s="544"/>
      <c r="BJ15" s="544"/>
      <c r="BK15" s="544"/>
      <c r="BL15" s="544"/>
      <c r="BM15" s="544"/>
      <c r="BN15" s="544"/>
      <c r="BO15" s="544"/>
      <c r="BP15" s="544"/>
      <c r="BQ15" s="544"/>
      <c r="BR15" s="544"/>
      <c r="BS15" s="544"/>
      <c r="BT15" s="544"/>
      <c r="BU15" s="544"/>
      <c r="BV15" s="544"/>
      <c r="BW15" s="544"/>
      <c r="BX15" s="544"/>
      <c r="BY15" s="544"/>
      <c r="BZ15" s="544"/>
      <c r="CA15" s="544"/>
      <c r="CB15" s="544"/>
      <c r="CC15" s="544"/>
      <c r="CD15" s="544"/>
      <c r="CE15" s="544"/>
      <c r="CF15" s="544"/>
      <c r="CG15" s="544"/>
      <c r="CH15" s="544"/>
      <c r="CI15" s="544"/>
      <c r="CJ15" s="544"/>
      <c r="CK15" s="544"/>
      <c r="CL15" s="544"/>
      <c r="CM15" s="544"/>
      <c r="CN15" s="544"/>
      <c r="CO15" s="544"/>
      <c r="CP15" s="544"/>
      <c r="CQ15" s="544"/>
      <c r="CR15" s="544"/>
      <c r="CS15" s="544"/>
      <c r="CT15" s="544"/>
      <c r="CU15" s="544"/>
      <c r="CV15" s="544"/>
      <c r="CW15" s="544"/>
      <c r="CX15" s="544"/>
      <c r="CY15" s="544"/>
      <c r="CZ15" s="544"/>
      <c r="DA15" s="544"/>
      <c r="DB15" s="544"/>
      <c r="DC15" s="544"/>
      <c r="DD15" s="544"/>
      <c r="DE15" s="544"/>
      <c r="DF15" s="544"/>
      <c r="DG15" s="544"/>
      <c r="DH15" s="544"/>
      <c r="DI15" s="544"/>
      <c r="DJ15" s="544"/>
      <c r="DK15" s="544"/>
      <c r="DL15" s="544"/>
      <c r="DM15" s="544"/>
      <c r="DN15" s="544"/>
      <c r="DO15" s="544"/>
      <c r="DP15" s="544"/>
      <c r="DQ15" s="544"/>
      <c r="DR15" s="544"/>
      <c r="DS15" s="544"/>
      <c r="DT15" s="544"/>
      <c r="DU15" s="544"/>
      <c r="DV15" s="544"/>
      <c r="DW15" s="544"/>
      <c r="DX15" s="544"/>
      <c r="DY15" s="544"/>
      <c r="XEI15" s="544"/>
    </row>
    <row r="16" spans="1:129 16363:16363">
      <c r="A16" s="561" t="s">
        <v>72</v>
      </c>
      <c r="B16" s="560" t="s">
        <v>1190</v>
      </c>
    </row>
    <row r="17" spans="1:8" ht="48" customHeight="1">
      <c r="A17" s="669" t="s">
        <v>1191</v>
      </c>
      <c r="B17" s="669" t="s">
        <v>1192</v>
      </c>
      <c r="C17" s="669" t="s">
        <v>1193</v>
      </c>
      <c r="D17" s="674" t="s">
        <v>1194</v>
      </c>
      <c r="E17" s="675"/>
      <c r="F17" s="676"/>
      <c r="G17" s="672" t="s">
        <v>1195</v>
      </c>
      <c r="H17" s="672" t="s">
        <v>1196</v>
      </c>
    </row>
    <row r="18" spans="1:8" ht="104.25" customHeight="1">
      <c r="A18" s="670"/>
      <c r="B18" s="670"/>
      <c r="C18" s="670"/>
      <c r="D18" s="609" t="s">
        <v>1197</v>
      </c>
      <c r="E18" s="609" t="s">
        <v>1198</v>
      </c>
      <c r="F18" s="609" t="s">
        <v>1199</v>
      </c>
      <c r="G18" s="673"/>
      <c r="H18" s="673"/>
    </row>
    <row r="19" spans="1:8" ht="18" customHeight="1">
      <c r="A19" s="562" t="s">
        <v>1200</v>
      </c>
      <c r="B19" s="562" t="s">
        <v>1201</v>
      </c>
      <c r="C19" s="562" t="s">
        <v>1202</v>
      </c>
      <c r="D19" s="563" t="s">
        <v>1203</v>
      </c>
      <c r="E19" s="563" t="s">
        <v>1204</v>
      </c>
      <c r="F19" s="563" t="s">
        <v>1205</v>
      </c>
      <c r="G19" s="564" t="s">
        <v>1206</v>
      </c>
      <c r="H19" s="564" t="s">
        <v>1207</v>
      </c>
    </row>
    <row r="20" spans="1:8" ht="16.5" customHeight="1">
      <c r="A20" s="565"/>
      <c r="B20" s="566"/>
      <c r="C20" s="566"/>
      <c r="D20" s="567"/>
      <c r="E20" s="567"/>
      <c r="F20" s="568"/>
      <c r="G20" s="568"/>
      <c r="H20" s="568"/>
    </row>
    <row r="21" spans="1:8">
      <c r="A21" s="569" t="s">
        <v>888</v>
      </c>
      <c r="B21" s="569"/>
      <c r="C21" s="569"/>
      <c r="D21" s="570">
        <f>SUM(D20:D20)</f>
        <v>0</v>
      </c>
      <c r="E21" s="570"/>
      <c r="F21" s="570">
        <f>SUM(F20:F20)</f>
        <v>0</v>
      </c>
      <c r="G21" s="571"/>
      <c r="H21" s="572"/>
    </row>
    <row r="22" spans="1:8">
      <c r="A22" s="573"/>
      <c r="B22" s="573"/>
      <c r="C22" s="573"/>
      <c r="D22" s="574"/>
      <c r="E22" s="574"/>
      <c r="F22" s="575"/>
      <c r="G22" s="576"/>
      <c r="H22" s="577"/>
    </row>
    <row r="23" spans="1:8">
      <c r="A23" s="594" t="s">
        <v>195</v>
      </c>
      <c r="B23" s="610"/>
      <c r="C23" s="610"/>
      <c r="D23" s="671" t="s">
        <v>1208</v>
      </c>
      <c r="E23" s="671"/>
      <c r="F23" s="671"/>
      <c r="G23" s="671"/>
      <c r="H23" s="671"/>
    </row>
    <row r="24" spans="1:8">
      <c r="A24" s="594" t="s">
        <v>197</v>
      </c>
      <c r="B24" s="610"/>
      <c r="C24" s="610"/>
      <c r="D24" s="671" t="s">
        <v>198</v>
      </c>
      <c r="E24" s="671"/>
      <c r="F24" s="671"/>
      <c r="G24" s="671"/>
      <c r="H24" s="671"/>
    </row>
    <row r="25" spans="1:8">
      <c r="A25" s="579"/>
      <c r="B25" s="579"/>
      <c r="C25" s="580"/>
      <c r="D25" s="580"/>
      <c r="E25" s="580"/>
      <c r="F25" s="581"/>
      <c r="G25" s="581"/>
      <c r="H25" s="581"/>
    </row>
    <row r="26" spans="1:8">
      <c r="A26" s="579"/>
      <c r="B26" s="579"/>
      <c r="C26" s="582"/>
      <c r="D26" s="583"/>
      <c r="E26" s="584"/>
      <c r="F26" s="585"/>
      <c r="G26" s="581"/>
      <c r="H26" s="583"/>
    </row>
    <row r="27" spans="1:8">
      <c r="A27" s="578"/>
      <c r="B27" s="586"/>
      <c r="C27" s="587"/>
      <c r="D27" s="588"/>
      <c r="E27" s="589"/>
      <c r="F27" s="585"/>
      <c r="G27" s="590"/>
      <c r="H27" s="588"/>
    </row>
    <row r="28" spans="1:8" ht="15.75" customHeight="1">
      <c r="A28" s="594" t="s">
        <v>595</v>
      </c>
      <c r="B28" s="594"/>
      <c r="C28" s="587"/>
      <c r="E28" s="594" t="s">
        <v>978</v>
      </c>
      <c r="F28" s="594"/>
      <c r="G28" s="610"/>
      <c r="H28" s="610"/>
    </row>
    <row r="29" spans="1:8" ht="14.25" customHeight="1">
      <c r="A29" s="594" t="s">
        <v>968</v>
      </c>
      <c r="B29" s="594"/>
      <c r="C29" s="587"/>
      <c r="D29" s="591"/>
      <c r="E29" s="594" t="s">
        <v>979</v>
      </c>
      <c r="F29" s="594"/>
      <c r="G29" s="592"/>
      <c r="H29" s="592"/>
    </row>
    <row r="30" spans="1:8" ht="14.25" customHeight="1">
      <c r="A30" s="594" t="s">
        <v>589</v>
      </c>
      <c r="B30" s="594"/>
      <c r="C30" s="593"/>
      <c r="E30" s="594" t="s">
        <v>801</v>
      </c>
      <c r="F30" s="594"/>
      <c r="G30" s="608"/>
      <c r="H30" s="608"/>
    </row>
    <row r="31" spans="1:8">
      <c r="A31" s="594"/>
      <c r="B31" s="595"/>
      <c r="C31" s="596"/>
      <c r="D31" s="597"/>
      <c r="F31" s="598"/>
      <c r="G31" s="599"/>
      <c r="H31" s="599"/>
    </row>
    <row r="32" spans="1:8">
      <c r="A32" s="595"/>
      <c r="B32" s="595"/>
      <c r="C32" s="596"/>
      <c r="D32" s="597"/>
      <c r="F32" s="600"/>
      <c r="G32" s="599"/>
      <c r="H32" s="599"/>
    </row>
    <row r="33" spans="1:8">
      <c r="A33" s="596"/>
      <c r="B33" s="597"/>
      <c r="C33" s="597"/>
      <c r="D33" s="597"/>
      <c r="E33" s="599"/>
      <c r="F33" s="599"/>
      <c r="G33" s="599"/>
      <c r="H33" s="599"/>
    </row>
  </sheetData>
  <mergeCells count="28">
    <mergeCell ref="A12:B12"/>
    <mergeCell ref="A13:B13"/>
    <mergeCell ref="C6:F6"/>
    <mergeCell ref="C7:F7"/>
    <mergeCell ref="C8:F8"/>
    <mergeCell ref="C10:F10"/>
    <mergeCell ref="C11:F11"/>
    <mergeCell ref="C12:F12"/>
    <mergeCell ref="C9:G9"/>
    <mergeCell ref="A7:B7"/>
    <mergeCell ref="A8:B8"/>
    <mergeCell ref="A9:B9"/>
    <mergeCell ref="A10:B10"/>
    <mergeCell ref="A11:B11"/>
    <mergeCell ref="A1:H1"/>
    <mergeCell ref="A2:H2"/>
    <mergeCell ref="A3:H3"/>
    <mergeCell ref="A6:B6"/>
    <mergeCell ref="A5:H5"/>
    <mergeCell ref="A4:H4"/>
    <mergeCell ref="A17:A18"/>
    <mergeCell ref="D23:H23"/>
    <mergeCell ref="D24:H24"/>
    <mergeCell ref="G17:G18"/>
    <mergeCell ref="H17:H18"/>
    <mergeCell ref="B17:B18"/>
    <mergeCell ref="D17:F17"/>
    <mergeCell ref="C17:C18"/>
  </mergeCells>
  <pageMargins left="0" right="0.17" top="0.17" bottom="0.21" header="0.17" footer="0.17"/>
  <pageSetup fitToHeight="0" orientation="landscape"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0/09/xmldsig#rsa-sha1"/>
    <Reference URI="#idPackageObject" Type="http://www.w3.org/2000/09/xmldsig#Object">
      <DigestMethod Algorithm="http://www.w3.org/2000/09/xmldsig#sha1"/>
      <DigestValue>MORVipk4sYqh17Sg510LLXIbQDs=</DigestValue>
    </Reference>
    <Reference URI="#idOfficeObject" Type="http://www.w3.org/2000/09/xmldsig#Object">
      <DigestMethod Algorithm="http://www.w3.org/2000/09/xmldsig#sha1"/>
      <DigestValue>G3MnDgWhQX8Tx3+3dpx0MCPD4EA=</DigestValue>
    </Reference>
  </SignedInfo>
  <SignatureValue>
    kBl9KN3St88JeW4PiZa/N7Rvf8h1xFxqM+ot372tN3cTrrswcnSzuxB6cyhs7T666QuxsZFz
    tFnDewfk9Z2p1HUA5uWmtqWSS+ZkwshB6AlVGqeqP5D6NqkycHdxPai58nE0S/4fnyOk/gwN
    sjrajkhyQV/luiyiuy6yTQSHCtk=
  </SignatureValue>
  <KeyInfo>
    <KeyValue>
      <RSAKeyValue>
        <Modulus>
            vmNN12I3F4Jb98FFkf08xCy6h0wJm/aYfAvDIMfnH+T/SCFFMOLvc52jCUWLmiEWdn7RhU1Q
            DNsOCEpqimxg76b0Uu7RcUK4SqHGk38llJMqThyawHxcb0q2uKGmAFn41fWtbfOD2Duygd+/
            XwqUdeUtWpgSKSobvMXbrSfrtYM=
          </Modulus>
        <Exponent>AQAB</Exponent>
      </RSAKeyValue>
    </KeyValue>
    <X509Data>
      <X509Certificate>
          MIIGFzCCA/+gAwIBAgIQVAEBAeuZ8qHWyBfdiFmRUTANBgkqhkiG9w0BAQUFADBpMQswCQYD
          VQQGEwJWTjETMBEGA1UEChMKVk5QVCBHcm91cDEeMBwGA1UECxMVVk5QVC1DQSBUcnVzdCBO
          ZXR3b3JrMSUwIwYDVQQDExxWTlBUIENlcnRpZmljYXRpb24gQXV0aG9yaXR5MB4XDTIyMDYy
          ODA4NDcwMFoXDTI0MDYyNjA4MDIwMFowgdwxCzAJBgNVBAYTAlZOMRcwFQYDVQQIDA5I4buS
          IENIw40gTUlOSDERMA8GA1UEBwwIUXXhuq1uIDExfTB7BgNVBAMMdE5Hw4JOIEjDgE5HIFRI
          xq/GoE5HIE3huqBJIEPhu5QgUEjhuqZOIMSQ4bqmVSBUxq8gVsOAIFBIw4FUIFRSSeG7gk4g
          Vknhu4ZUIE5BTSDigJMgQ0hJIE5Iw4FOSCBOQU0gS+G7siBLSOG7nkkgTkdIxKhBMSIwIAYK
          CZImiZPyLGQBAQwSTVNUOjAxMDAxNTA2MTktMDc5MIGfMA0GCSqGSIb3DQEBAQUAA4GNADCB
          iQKBgQC+Y03XYjcXglv3wUWR/TzELLqHTAmb9ph8C8Mgx+cf5P9IIUUw4u9znaMJRYuaIRZ2
          ftGFTVAM2w4ISmqKbGDvpvRS7tFxQrhKocaTfyWUkypOHJrAfFxvSra4oaYAWfjV9a1t84PY
          O7KB379fCpR15S1amBIpKhu8xdutJ+u1gwIDAQABo4IByTCCAcUwcAYIKwYBBQUHAQEEZDBi
          MDIGCCsGAQUFBzAChiZodHRwOi8vcHViLnZucHQtY2Eudm4vY2VydHMvdm5wdGNhLmNlcjAs
          BggrBgEFBQcwAYYgaHR0cDovL29jc3Audm5wdC1jYS52bi9yZXNwb25kZXIwHQYDVR0OBBYE
          FB4eLH5vPyojohxDEyQp4HHnIbJ+MAwGA1UdEwEB/wQCMAAwHwYDVR0jBBgwFoAUBmnA1dUC
          ihWNRn3pfOJoClWsaq8waAYDVR0gBGEwXzBdBg4rBgEEAYHtAwEBAwEBAjBLMCIGCCsGAQUF
          BwICMBYeFABPAEkARAAtAFAAcgAtADEALgAwMCUGCCsGAQUFBwIBFhlodHRwOi8vcHViLnZu
          cHQtY2Eudm4vcnBhMDEGA1UdHwQqMCgwJqAkoCKGIGh0dHA6Ly9jcmwudm5wdC1jYS52bi92
          bnB0Y2EuY3JsMA4GA1UdDwEB/wQEAwIE8DA0BgNVHSUELTArBggrBgEFBQcDAgYIKwYBBQUH
          AwQGCisGAQQBgjcKAwwGCSqGSIb3LwEBBTAgBgNVHREEGTAXgRVua2tuLmxrZ3NAYmlkdi5j
          b20udm4wDQYJKoZIhvcNAQEFBQADggIBAHtM8SxHmYz7PkofAWEocGFptARSfJqB+iv1FcoQ
          UO6dPIRCMxK1CTvd7s/dpG0qg4sz90Nx6lrQCbsfLyQ5tvPDfmGbg3oAOVMHSRBwvXVt+wc6
          cT9g8edV+vV7qDvOdigd02gFC/TRGTXboQDPHjllROSxyNEZGxQ1/F1FpIdywsBrYJ5WibZM
          4sh9praBkicYrJU/iEQ7B0xT6HUbKzj0SlKnXSoDa6b73FfUezmPpSGmuDWey7U7cZjXMeNE
          pr3GP9PofwmCtnCwfCIWqtB5s2mi/Brr8wepZgrmpKlX47dXDiUAd0X0t0KjYkSJ9ovfDyBk
          t/2+6uudqfmD7sU7YOKEzbGIfcJ0orEYVPXOt6bhUCqjfFt2gFxpV2oM+ftH3QDOMw/C2eDc
          TWGuQZBKXgzRRPKwd76G4X0jnI9SC8ccafbvVC/mbMaAFt+OZIGd5n6FjlCefSEvltm9ze8y
          xxB57e967RCiuX+P7HUX8lc2brGoq5XnT7ReXitrSILYMvyTtdZaWV9Kia6vdWcxjhUZ0waX
          4sFp6PXlo8RRySvu6R6zAmKH9UwWy5mj8E2tZ0I/KI6T8+vPSlaxa1FiNoZORYQ0sAeM7b/7
          XV6pjw+dHQWkZxZk73XOjrfyinSGVA6xbc3hFf02bHp485IJqNShWhR4fFVt/C9rppwb
        </X509Certificate>
    </X509Data>
  </KeyInfo>
  <Object xmlns:mdssi="http://schemas.openxmlformats.org/package/2006/digital-signature" Id="idPackageObject">
    <Manifest>
      <Reference URI="/_rels/.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SourceId="rId8"/>
            <mdssi:RelationshipReference SourceId="rId13"/>
            <mdssi:RelationshipReference SourceId="rId18"/>
            <mdssi:RelationshipReference SourceId="rId3"/>
            <mdssi:RelationshipReference SourceId="rId21"/>
            <mdssi:RelationshipReference SourceId="rId7"/>
            <mdssi:RelationshipReference SourceId="rId12"/>
            <mdssi:RelationshipReference SourceId="rId17"/>
            <mdssi:RelationshipReference SourceId="rId2"/>
            <mdssi:RelationshipReference SourceId="rId16"/>
            <mdssi:RelationshipReference SourceId="rId20"/>
            <mdssi:RelationshipReference SourceId="rId1"/>
            <mdssi:RelationshipReference SourceId="rId6"/>
            <mdssi:RelationshipReference SourceId="rId11"/>
            <mdssi:RelationshipReference SourceId="rId24"/>
            <mdssi:RelationshipReference SourceId="rId5"/>
            <mdssi:RelationshipReference SourceId="rId15"/>
            <mdssi:RelationshipReference SourceId="rId23"/>
            <mdssi:RelationshipReference SourceId="rId10"/>
            <mdssi:RelationshipReference SourceId="rId19"/>
            <mdssi:RelationshipReference SourceId="rId4"/>
            <mdssi:RelationshipReference SourceId="rId9"/>
            <mdssi:RelationshipReference SourceId="rId14"/>
            <mdssi:RelationshipReference SourceId="rId22"/>
          </Transform>
          <Transform Algorithm="http://www.w3.org/TR/2001/REC-xml-c14n-20010315"/>
        </Transforms>
        <DigestMethod Algorithm="http://www.w3.org/2000/09/xmldsig#sha1"/>
        <DigestValue>tfQh2SLxA4LoZNleBLZT32Jc2SI=</DigestValue>
      </Reference>
      <Reference URI="/xl/calcChain.xml?ContentType=application/vnd.openxmlformats-officedocument.spreadsheetml.calcChain+xml">
        <DigestMethod Algorithm="http://www.w3.org/2000/09/xmldsig#sha1"/>
        <DigestValue>sFxuxKvWwXe58pS/eGJ9DHQ11b8=</DigestValue>
      </Reference>
      <Reference URI="/xl/comments1.xml?ContentType=application/vnd.openxmlformats-officedocument.spreadsheetml.comments+xml">
        <DigestMethod Algorithm="http://www.w3.org/2000/09/xmldsig#sha1"/>
        <DigestValue>vFbK0kfbXmFsz9Wq83CYSOuQjPU=</DigestValue>
      </Reference>
      <Reference URI="/xl/comments2.xml?ContentType=application/vnd.openxmlformats-officedocument.spreadsheetml.comments+xml">
        <DigestMethod Algorithm="http://www.w3.org/2000/09/xmldsig#sha1"/>
        <DigestValue>P1LA6zNZ2/C03yaP3Jzn7zKJ98Y=</DigestValue>
      </Reference>
      <Reference URI="/xl/comments3.xml?ContentType=application/vnd.openxmlformats-officedocument.spreadsheetml.comments+xml">
        <DigestMethod Algorithm="http://www.w3.org/2000/09/xmldsig#sha1"/>
        <DigestValue>Lsh/d7xrgK0/GBkh80grIRcAX9s=</DigestValue>
      </Reference>
      <Reference URI="/xl/comments4.xml?ContentType=application/vnd.openxmlformats-officedocument.spreadsheetml.comments+xml">
        <DigestMethod Algorithm="http://www.w3.org/2000/09/xmldsig#sha1"/>
        <DigestValue>gcn6yG66PoprjALKV9acB75ejA8=</DigestValue>
      </Reference>
      <Reference URI="/xl/comments5.xml?ContentType=application/vnd.openxmlformats-officedocument.spreadsheetml.comments+xml">
        <DigestMethod Algorithm="http://www.w3.org/2000/09/xmldsig#sha1"/>
        <DigestValue>f3DjifQ3x3oVjdHUAr5/AsGDNhY=</DigestValue>
      </Reference>
      <Reference URI="/xl/comments6.xml?ContentType=application/vnd.openxmlformats-officedocument.spreadsheetml.comments+xml">
        <DigestMethod Algorithm="http://www.w3.org/2000/09/xmldsig#sha1"/>
        <DigestValue>YCTvu3qv+HXAcDch8cpP2qtsskU=</DigestValue>
      </Reference>
      <Reference URI="/xl/comments7.xml?ContentType=application/vnd.openxmlformats-officedocument.spreadsheetml.comments+xml">
        <DigestMethod Algorithm="http://www.w3.org/2000/09/xmldsig#sha1"/>
        <DigestValue>lMa1hLBbEH1WiJArpVQPKoWYAVs=</DigestValue>
      </Reference>
      <Reference URI="/xl/drawings/_rels/drawing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2.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3.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4.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JRR9z9cNt/pv5sgGyCJ5rPJ+s3Y=</DigestValue>
      </Reference>
      <Reference URI="/xl/drawings/_rels/drawing5.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3OfQXoCJ/85L0GG3/twEcZHj79M=</DigestValue>
      </Reference>
      <Reference URI="/xl/drawings/_rels/drawing6.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pXTYpt0oCqewtpSyBxPOmo/LzKM=</DigestValue>
      </Reference>
      <Reference URI="/xl/drawings/_rels/drawing7.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21eACXysV1CDv9uimE8/onL3mbU=</DigestValue>
      </Reference>
      <Reference URI="/xl/drawings/_rels/drawing8.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Y6WbdRdbBnZHx4KzCAHAeMJhMGM=</DigestValue>
      </Reference>
      <Reference URI="/xl/drawings/_rels/drawing9.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Y6WbdRdbBnZHx4KzCAHAeMJhMGM=</DigestValue>
      </Reference>
      <Reference URI="/xl/drawings/drawing1.xml?ContentType=application/vnd.openxmlformats-officedocument.drawing+xml">
        <DigestMethod Algorithm="http://www.w3.org/2000/09/xmldsig#sha1"/>
        <DigestValue>xW+9LEisEW6iTGbheaE7t5Cw5Tw=</DigestValue>
      </Reference>
      <Reference URI="/xl/drawings/drawing2.xml?ContentType=application/vnd.openxmlformats-officedocument.drawing+xml">
        <DigestMethod Algorithm="http://www.w3.org/2000/09/xmldsig#sha1"/>
        <DigestValue>LHkI3JxrfhiM9sjEZzcBgCBIInY=</DigestValue>
      </Reference>
      <Reference URI="/xl/drawings/drawing3.xml?ContentType=application/vnd.openxmlformats-officedocument.drawing+xml">
        <DigestMethod Algorithm="http://www.w3.org/2000/09/xmldsig#sha1"/>
        <DigestValue>eOrmRDZLwtTxH2SwWejylZI1Yfo=</DigestValue>
      </Reference>
      <Reference URI="/xl/drawings/drawing4.xml?ContentType=application/vnd.openxmlformats-officedocument.drawing+xml">
        <DigestMethod Algorithm="http://www.w3.org/2000/09/xmldsig#sha1"/>
        <DigestValue>/7iSQJ5sUpFGTSqKsCRBcWgO7n8=</DigestValue>
      </Reference>
      <Reference URI="/xl/drawings/drawing5.xml?ContentType=application/vnd.openxmlformats-officedocument.drawing+xml">
        <DigestMethod Algorithm="http://www.w3.org/2000/09/xmldsig#sha1"/>
        <DigestValue>EBbE5xfnpn5PDqXX99FVP/VZ0EY=</DigestValue>
      </Reference>
      <Reference URI="/xl/drawings/drawing6.xml?ContentType=application/vnd.openxmlformats-officedocument.drawing+xml">
        <DigestMethod Algorithm="http://www.w3.org/2000/09/xmldsig#sha1"/>
        <DigestValue>6H+jfe6V+oqgrXdwOShzyJVZc5w=</DigestValue>
      </Reference>
      <Reference URI="/xl/drawings/drawing7.xml?ContentType=application/vnd.openxmlformats-officedocument.drawing+xml">
        <DigestMethod Algorithm="http://www.w3.org/2000/09/xmldsig#sha1"/>
        <DigestValue>nWLjgFdvPQtg8GcQpUT0CBcqYhw=</DigestValue>
      </Reference>
      <Reference URI="/xl/drawings/drawing8.xml?ContentType=application/vnd.openxmlformats-officedocument.drawing+xml">
        <DigestMethod Algorithm="http://www.w3.org/2000/09/xmldsig#sha1"/>
        <DigestValue>8XV+zdok9FD2w3GVxwwE9zOQB9I=</DigestValue>
      </Reference>
      <Reference URI="/xl/drawings/drawing9.xml?ContentType=application/vnd.openxmlformats-officedocument.drawing+xml">
        <DigestMethod Algorithm="http://www.w3.org/2000/09/xmldsig#sha1"/>
        <DigestValue>n92aEM6/SusLHJCRY9ZNiK3kX5o=</DigestValue>
      </Reference>
      <Reference URI="/xl/drawings/vmlDrawing1.vml?ContentType=application/vnd.openxmlformats-officedocument.vmlDrawing">
        <DigestMethod Algorithm="http://www.w3.org/2000/09/xmldsig#sha1"/>
        <DigestValue>mqz0vESNTvC+pw1vYFMqob+dvxQ=</DigestValue>
      </Reference>
      <Reference URI="/xl/drawings/vmlDrawing2.vml?ContentType=application/vnd.openxmlformats-officedocument.vmlDrawing">
        <DigestMethod Algorithm="http://www.w3.org/2000/09/xmldsig#sha1"/>
        <DigestValue>NJOLglHNO2APQVcM2qUayoCDbxY=</DigestValue>
      </Reference>
      <Reference URI="/xl/drawings/vmlDrawing3.vml?ContentType=application/vnd.openxmlformats-officedocument.vmlDrawing">
        <DigestMethod Algorithm="http://www.w3.org/2000/09/xmldsig#sha1"/>
        <DigestValue>7gx3v2YxWvqXtYoRxPPfaEQ2mio=</DigestValue>
      </Reference>
      <Reference URI="/xl/drawings/vmlDrawing4.vml?ContentType=application/vnd.openxmlformats-officedocument.vmlDrawing">
        <DigestMethod Algorithm="http://www.w3.org/2000/09/xmldsig#sha1"/>
        <DigestValue>K/iSxwUJWkCooHINUyV9KKooNys=</DigestValue>
      </Reference>
      <Reference URI="/xl/drawings/vmlDrawing5.vml?ContentType=application/vnd.openxmlformats-officedocument.vmlDrawing">
        <DigestMethod Algorithm="http://www.w3.org/2000/09/xmldsig#sha1"/>
        <DigestValue>UdRyCeHH4iwsectyrLy4gLImNv0=</DigestValue>
      </Reference>
      <Reference URI="/xl/drawings/vmlDrawing6.vml?ContentType=application/vnd.openxmlformats-officedocument.vmlDrawing">
        <DigestMethod Algorithm="http://www.w3.org/2000/09/xmldsig#sha1"/>
        <DigestValue>xsT8CF886f2kmdte/hzENv5XLV8=</DigestValue>
      </Reference>
      <Reference URI="/xl/drawings/vmlDrawing7.vml?ContentType=application/vnd.openxmlformats-officedocument.vmlDrawing">
        <DigestMethod Algorithm="http://www.w3.org/2000/09/xmldsig#sha1"/>
        <DigestValue>slklMFyfARsAPhMfHmBLiL/fSSc=</DigestValue>
      </Reference>
      <Reference URI="/xl/externalLinks/externalLink1.xml?ContentType=application/vnd.openxmlformats-officedocument.spreadsheetml.externalLink+xml">
        <DigestMethod Algorithm="http://www.w3.org/2000/09/xmldsig#sha1"/>
        <DigestValue>PXgsylohPQTRL9HpXL0iXZcpJLg=</DigestValue>
      </Reference>
      <Reference URI="/xl/externalLinks/externalLink2.xml?ContentType=application/vnd.openxmlformats-officedocument.spreadsheetml.externalLink+xml">
        <DigestMethod Algorithm="http://www.w3.org/2000/09/xmldsig#sha1"/>
        <DigestValue>PjoeYvOdlvFWqvJcz1xVAmKpRAE=</DigestValue>
      </Reference>
      <Reference URI="/xl/media/image1.png?ContentType=image/png">
        <DigestMethod Algorithm="http://www.w3.org/2000/09/xmldsig#sha1"/>
        <DigestValue>yrHrOBo4dCmEKy6nnKeiX/3A8I8=</DigestValue>
      </Reference>
      <Reference URI="/xl/media/image2.png?ContentType=image/png">
        <DigestMethod Algorithm="http://www.w3.org/2000/09/xmldsig#sha1"/>
        <DigestValue>uGh3ZG7GUmDUKwKZ4hgnK8RKFW0=</DigestValue>
      </Reference>
      <Reference URI="/xl/media/image3.png?ContentType=image/png">
        <DigestMethod Algorithm="http://www.w3.org/2000/09/xmldsig#sha1"/>
        <DigestValue>QLIM1nHhxOFdz3K7i2C2C2PXg/Y=</DigestValue>
      </Reference>
      <Reference URI="/xl/media/image4.png?ContentType=image/png">
        <DigestMethod Algorithm="http://www.w3.org/2000/09/xmldsig#sha1"/>
        <DigestValue>T4OH6ceNPKkECdMCz5ywniMQyUE=</DigestValue>
      </Reference>
      <Reference URI="/xl/media/image5.png?ContentType=image/png">
        <DigestMethod Algorithm="http://www.w3.org/2000/09/xmldsig#sha1"/>
        <DigestValue>orQXsgy5NJK1QvvdFXcfgdZbuH8=</DigestValue>
      </Reference>
      <Reference URI="/xl/media/image6.png?ContentType=image/png">
        <DigestMethod Algorithm="http://www.w3.org/2000/09/xmldsig#sha1"/>
        <DigestValue>egSalhB8+voaJXd1LjS1djZ2+nE=</DigestValue>
      </Reference>
      <Reference URI="/xl/printerSettings/printerSettings1.bin?ContentType=application/vnd.openxmlformats-officedocument.spreadsheetml.printerSettings">
        <DigestMethod Algorithm="http://www.w3.org/2000/09/xmldsig#sha1"/>
        <DigestValue>g/6Gsrf5pBuczNGcnZUtqXCUVkQ=</DigestValue>
      </Reference>
      <Reference URI="/xl/printerSettings/printerSettings10.bin?ContentType=application/vnd.openxmlformats-officedocument.spreadsheetml.printerSettings">
        <DigestMethod Algorithm="http://www.w3.org/2000/09/xmldsig#sha1"/>
        <DigestValue>GTjixLmyJfsgv1ItXLux2r/nrv8=</DigestValue>
      </Reference>
      <Reference URI="/xl/printerSettings/printerSettings2.bin?ContentType=application/vnd.openxmlformats-officedocument.spreadsheetml.printerSettings">
        <DigestMethod Algorithm="http://www.w3.org/2000/09/xmldsig#sha1"/>
        <DigestValue>EyU/FfhTpj36MthJ+6ljErG5q4M=</DigestValue>
      </Reference>
      <Reference URI="/xl/printerSettings/printerSettings3.bin?ContentType=application/vnd.openxmlformats-officedocument.spreadsheetml.printerSettings">
        <DigestMethod Algorithm="http://www.w3.org/2000/09/xmldsig#sha1"/>
        <DigestValue>a1O9QLuEAHDEEIAcp12dt7cXI40=</DigestValue>
      </Reference>
      <Reference URI="/xl/printerSettings/printerSettings4.bin?ContentType=application/vnd.openxmlformats-officedocument.spreadsheetml.printerSettings">
        <DigestMethod Algorithm="http://www.w3.org/2000/09/xmldsig#sha1"/>
        <DigestValue>CSWaXl4TcBQB3XXtVeQAUCUiiUQ=</DigestValue>
      </Reference>
      <Reference URI="/xl/printerSettings/printerSettings5.bin?ContentType=application/vnd.openxmlformats-officedocument.spreadsheetml.printerSettings">
        <DigestMethod Algorithm="http://www.w3.org/2000/09/xmldsig#sha1"/>
        <DigestValue>uFs3E6IfQGg6h1YousxEm/4qyOA=</DigestValue>
      </Reference>
      <Reference URI="/xl/printerSettings/printerSettings6.bin?ContentType=application/vnd.openxmlformats-officedocument.spreadsheetml.printerSettings">
        <DigestMethod Algorithm="http://www.w3.org/2000/09/xmldsig#sha1"/>
        <DigestValue>a1O9QLuEAHDEEIAcp12dt7cXI40=</DigestValue>
      </Reference>
      <Reference URI="/xl/printerSettings/printerSettings7.bin?ContentType=application/vnd.openxmlformats-officedocument.spreadsheetml.printerSettings">
        <DigestMethod Algorithm="http://www.w3.org/2000/09/xmldsig#sha1"/>
        <DigestValue>EyU/FfhTpj36MthJ+6ljErG5q4M=</DigestValue>
      </Reference>
      <Reference URI="/xl/printerSettings/printerSettings8.bin?ContentType=application/vnd.openxmlformats-officedocument.spreadsheetml.printerSettings">
        <DigestMethod Algorithm="http://www.w3.org/2000/09/xmldsig#sha1"/>
        <DigestValue>jKq5iExiz03KezgvwYmeU7wXo2Q=</DigestValue>
      </Reference>
      <Reference URI="/xl/printerSettings/printerSettings9.bin?ContentType=application/vnd.openxmlformats-officedocument.spreadsheetml.printerSettings">
        <DigestMethod Algorithm="http://www.w3.org/2000/09/xmldsig#sha1"/>
        <DigestValue>EyU/FfhTpj36MthJ+6ljErG5q4M=</DigestValue>
      </Reference>
      <Reference URI="/xl/sharedStrings.xml?ContentType=application/vnd.openxmlformats-officedocument.spreadsheetml.sharedStrings+xml">
        <DigestMethod Algorithm="http://www.w3.org/2000/09/xmldsig#sha1"/>
        <DigestValue>ebAHpCDaOBSIZHeljL0IObfJQOk=</DigestValue>
      </Reference>
      <Reference URI="/xl/styles.xml?ContentType=application/vnd.openxmlformats-officedocument.spreadsheetml.styles+xml">
        <DigestMethod Algorithm="http://www.w3.org/2000/09/xmldsig#sha1"/>
        <DigestValue>qvV2dn8/f0cTBFvjcS3uR50rOvs=</DigestValue>
      </Reference>
      <Reference URI="/xl/theme/theme1.xml?ContentType=application/vnd.openxmlformats-officedocument.theme+xml">
        <DigestMethod Algorithm="http://www.w3.org/2000/09/xmldsig#sha1"/>
        <DigestValue>wALSnSSFaCFrlsx0hXxroAuqIcI=</DigestValue>
      </Reference>
      <Reference URI="/xl/workbook.xml?ContentType=application/vnd.openxmlformats-officedocument.spreadsheetml.sheet.main+xml">
        <DigestMethod Algorithm="http://www.w3.org/2000/09/xmldsig#sha1"/>
        <DigestValue>CUUBmYUHkXoGlIlHndwnGXloNxg=</DigestValue>
      </Reference>
      <Reference URI="/xl/worksheets/_rels/sheet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x3OS0O1Zv90RqYPQ04JCQKrQR8U=</DigestValue>
      </Reference>
      <Reference URI="/xl/worksheets/_rels/sheet11.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nbHxeYITJHN80l8AQGnymG66eBI=</DigestValue>
      </Reference>
      <Reference URI="/xl/worksheets/_rels/sheet1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CV8H4ts81kF7fgwm6KC6MHke0cc=</DigestValue>
      </Reference>
      <Reference URI="/xl/worksheets/_rels/sheet1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+l4KHWroQHcAbY35tFJmIMS51U4=</DigestValue>
      </Reference>
      <Reference URI="/xl/worksheets/_rels/sheet14.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o4+HQGouCBa9yG+d+/MJkY5euIc=</DigestValue>
      </Reference>
      <Reference URI="/xl/worksheets/_rels/sheet15.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5gKyEUNKc8ItCxh391Y5TbvONF4=</DigestValue>
      </Reference>
      <Reference URI="/xl/worksheets/_rels/sheet16.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Iv3LC6j1FF6/HK+b0CGlhUjhcyw=</DigestValue>
      </Reference>
      <Reference URI="/xl/worksheets/_rels/sheet17.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zNsZpsmF0zTzGMlM5Ub+qblJlfI=</DigestValue>
      </Reference>
      <Reference URI="/xl/worksheets/_rels/sheet18.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8kVPwk5ISmMV5+U/Bz0CDvBgn7Q=</DigestValue>
      </Reference>
      <Reference URI="/xl/worksheets/_rels/sheet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imM1jITENJkcDA1fIMO1bCu/6oY=</DigestValue>
      </Reference>
      <Reference URI="/xl/worksheets/_rels/sheet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0/AJzcN/9l0f02AjmRw3U5MPiro=</DigestValue>
      </Reference>
      <Reference URI="/xl/worksheets/_rels/sheet4.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vmyDWoLXOSA0mHRRlwQSrpDoONQ=</DigestValue>
      </Reference>
      <Reference URI="/xl/worksheets/_rels/sheet5.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8TmIL4546k7/mbLPICC2nRrRUBg=</DigestValue>
      </Reference>
      <Reference URI="/xl/worksheets/_rels/sheet6.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1aMZFZb3XqOYapFQbMMfJ27g+jQ=</DigestValue>
      </Reference>
      <Reference URI="/xl/worksheets/_rels/sheet7.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GJcRD91QOfbAR68ShU4DQnpzDaU=</DigestValue>
      </Reference>
      <Reference URI="/xl/worksheets/_rels/sheet8.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+3wJG/rZwAVJPZ/ie513Hlf5U7I=</DigestValue>
      </Reference>
      <Reference URI="/xl/worksheets/_rels/sheet9.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62IB+bx1D0LH5ixT+LztoSlHkOU=</DigestValue>
      </Reference>
      <Reference URI="/xl/worksheets/sheet1.xml?ContentType=application/vnd.openxmlformats-officedocument.spreadsheetml.worksheet+xml">
        <DigestMethod Algorithm="http://www.w3.org/2000/09/xmldsig#sha1"/>
        <DigestValue>TJqZ8V4D+C3x+FjGAx74K6s8fLs=</DigestValue>
      </Reference>
      <Reference URI="/xl/worksheets/sheet10.xml?ContentType=application/vnd.openxmlformats-officedocument.spreadsheetml.worksheet+xml">
        <DigestMethod Algorithm="http://www.w3.org/2000/09/xmldsig#sha1"/>
        <DigestValue>ssXow2Iqmeq4xWWkiH6bXKYqPgw=</DigestValue>
      </Reference>
      <Reference URI="/xl/worksheets/sheet11.xml?ContentType=application/vnd.openxmlformats-officedocument.spreadsheetml.worksheet+xml">
        <DigestMethod Algorithm="http://www.w3.org/2000/09/xmldsig#sha1"/>
        <DigestValue>meev9xP9mWKOdDNj63Ss8wOxnxE=</DigestValue>
      </Reference>
      <Reference URI="/xl/worksheets/sheet12.xml?ContentType=application/vnd.openxmlformats-officedocument.spreadsheetml.worksheet+xml">
        <DigestMethod Algorithm="http://www.w3.org/2000/09/xmldsig#sha1"/>
        <DigestValue>qluulZhVJCgzUGsNEWTEOZz+TRc=</DigestValue>
      </Reference>
      <Reference URI="/xl/worksheets/sheet13.xml?ContentType=application/vnd.openxmlformats-officedocument.spreadsheetml.worksheet+xml">
        <DigestMethod Algorithm="http://www.w3.org/2000/09/xmldsig#sha1"/>
        <DigestValue>Tp8XMbFMcqcM6p2Zq8DK32vq4WY=</DigestValue>
      </Reference>
      <Reference URI="/xl/worksheets/sheet14.xml?ContentType=application/vnd.openxmlformats-officedocument.spreadsheetml.worksheet+xml">
        <DigestMethod Algorithm="http://www.w3.org/2000/09/xmldsig#sha1"/>
        <DigestValue>4cPpwCMqcUDvPF5XW2WUNWaFpmA=</DigestValue>
      </Reference>
      <Reference URI="/xl/worksheets/sheet15.xml?ContentType=application/vnd.openxmlformats-officedocument.spreadsheetml.worksheet+xml">
        <DigestMethod Algorithm="http://www.w3.org/2000/09/xmldsig#sha1"/>
        <DigestValue>6+oMn5UVCcnS6BKK0yg9ZejqpaY=</DigestValue>
      </Reference>
      <Reference URI="/xl/worksheets/sheet16.xml?ContentType=application/vnd.openxmlformats-officedocument.spreadsheetml.worksheet+xml">
        <DigestMethod Algorithm="http://www.w3.org/2000/09/xmldsig#sha1"/>
        <DigestValue>H7HHZy3BGwM585+WgX2HmwnZQJY=</DigestValue>
      </Reference>
      <Reference URI="/xl/worksheets/sheet17.xml?ContentType=application/vnd.openxmlformats-officedocument.spreadsheetml.worksheet+xml">
        <DigestMethod Algorithm="http://www.w3.org/2000/09/xmldsig#sha1"/>
        <DigestValue>e29uJs5cwjCYqdbmXB75HuVNiUg=</DigestValue>
      </Reference>
      <Reference URI="/xl/worksheets/sheet18.xml?ContentType=application/vnd.openxmlformats-officedocument.spreadsheetml.worksheet+xml">
        <DigestMethod Algorithm="http://www.w3.org/2000/09/xmldsig#sha1"/>
        <DigestValue>WA1VpG5RZxO3MaaXeTNjnecfqNo=</DigestValue>
      </Reference>
      <Reference URI="/xl/worksheets/sheet2.xml?ContentType=application/vnd.openxmlformats-officedocument.spreadsheetml.worksheet+xml">
        <DigestMethod Algorithm="http://www.w3.org/2000/09/xmldsig#sha1"/>
        <DigestValue>/OPg5hdvgr+qsB3iI7pxzPij7yg=</DigestValue>
      </Reference>
      <Reference URI="/xl/worksheets/sheet3.xml?ContentType=application/vnd.openxmlformats-officedocument.spreadsheetml.worksheet+xml">
        <DigestMethod Algorithm="http://www.w3.org/2000/09/xmldsig#sha1"/>
        <DigestValue>2WSE9CvNdVGCpC0JXjy5GtEQPB8=</DigestValue>
      </Reference>
      <Reference URI="/xl/worksheets/sheet4.xml?ContentType=application/vnd.openxmlformats-officedocument.spreadsheetml.worksheet+xml">
        <DigestMethod Algorithm="http://www.w3.org/2000/09/xmldsig#sha1"/>
        <DigestValue>B+MXpFfx4DCF3baecbOzOg967e0=</DigestValue>
      </Reference>
      <Reference URI="/xl/worksheets/sheet5.xml?ContentType=application/vnd.openxmlformats-officedocument.spreadsheetml.worksheet+xml">
        <DigestMethod Algorithm="http://www.w3.org/2000/09/xmldsig#sha1"/>
        <DigestValue>TiZzXTIiWqC5QZXQO8yxm/GpgXY=</DigestValue>
      </Reference>
      <Reference URI="/xl/worksheets/sheet6.xml?ContentType=application/vnd.openxmlformats-officedocument.spreadsheetml.worksheet+xml">
        <DigestMethod Algorithm="http://www.w3.org/2000/09/xmldsig#sha1"/>
        <DigestValue>K6S3NbcFB5ffM77IPx+L2oHqKBE=</DigestValue>
      </Reference>
      <Reference URI="/xl/worksheets/sheet7.xml?ContentType=application/vnd.openxmlformats-officedocument.spreadsheetml.worksheet+xml">
        <DigestMethod Algorithm="http://www.w3.org/2000/09/xmldsig#sha1"/>
        <DigestValue>WPwObZZ6n6NAQZFq6jICAEBPNFg=</DigestValue>
      </Reference>
      <Reference URI="/xl/worksheets/sheet8.xml?ContentType=application/vnd.openxmlformats-officedocument.spreadsheetml.worksheet+xml">
        <DigestMethod Algorithm="http://www.w3.org/2000/09/xmldsig#sha1"/>
        <DigestValue>CPbgZ/HdVnsMzPKvx/PkdSHkjjU=</DigestValue>
      </Reference>
      <Reference URI="/xl/worksheets/sheet9.xml?ContentType=application/vnd.openxmlformats-officedocument.spreadsheetml.worksheet+xml">
        <DigestMethod Algorithm="http://www.w3.org/2000/09/xmldsig#sha1"/>
        <DigestValue>AuQEg/OoKUzP/FcqkfMkgaBTPPI=</DigestValue>
      </Reference>
    </Manifest>
    <SignatureProperties>
      <SignatureProperty Id="idSignatureTime" Target="#idPackageSignature">
        <mdssi:SignatureTime>
          <mdssi:Format>YYYY-MM-DDThh:mm:ssTZD</mdssi:Format>
          <mdssi:Value>2023-03-10T06:26:44Z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6.1</WindowsVersion>
          <OfficeVersion>12.0</OfficeVersion>
          <ApplicationVersion>12.0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ManifestHashAlgorithm>http://www.w3.org/2000/09/xmldsig#sha1</ManifestHashAlgorithm>
          <SignatureType>1</SignatureType>
        </SignatureInfoV1>
      </SignatureProperty>
    </SignatureProperties>
  </Object>
</Signature>
</file>

<file path=_xmlsignatures/sig2.xml><?xml version="1.0" encoding="utf-8"?>
<Signature xmlns="http://www.w3.org/2000/09/xmldsig#" Id="idPackageSignature">
  <SignedInfo>
    <CanonicalizationMethod Algorithm="http://www.w3.org/TR/2001/REC-xml-c14n-20010315"/>
    <SignatureMethod Algorithm="http://www.w3.org/2000/09/xmldsig#rsa-sha1"/>
    <Reference Type="http://www.w3.org/2000/09/xmldsig#Object" URI="#idPackageObject">
      <DigestMethod Algorithm="http://www.w3.org/2000/09/xmldsig#sha1"/>
      <DigestValue>sMlORXglgk9/GOjEjtfyyPzVq14=</DigestValue>
    </Reference>
    <Reference Type="http://www.w3.org/2000/09/xmldsig#Object" URI="#idOfficeObject">
      <DigestMethod Algorithm="http://www.w3.org/2000/09/xmldsig#sha1"/>
      <DigestValue>7weBjJaqrUYmAXwZrv+vl/Shh2s=</DigestValue>
    </Reference>
    <Reference Type="http://uri.etsi.org/01903#SignedProperties" URI="#idSignedProperties">
      <Transforms>
        <Transform Algorithm="http://www.w3.org/TR/2001/REC-xml-c14n-20010315"/>
      </Transforms>
      <DigestMethod Algorithm="http://www.w3.org/2000/09/xmldsig#sha1"/>
      <DigestValue>m5YoRolcSD7OWzlsDb3HHeF4yX4=</DigestValue>
    </Reference>
  </SignedInfo>
  <SignatureValue>HjW9ukD+1cHWz6bnLoqplloH9QdtFpIUgRCvhE69Rjv5KjdGM6Fsg3kHx4OWs62dnKR7eWNbZ67P
Qc0u35w8uFpZuMQLAJbeXcRQLHfR6LNd9MDv1Cce9xNJUyAbC7UrBhU7v2DIlH9zKZVdheEiNVbE
RDnUfSgnajoqOActuN0=</SignatureValue>
  <KeyInfo>
    <X509Data>
      <X509Certificate>MIIFyTCCA7GgAwIBAgIQVAEBAfRdExW8HKYc1ucS8jANBgkqhkiG9w0BAQUFADBpMQswCQYDVQQGEwJWTjETMBEGA1UEChMKVk5QVCBHcm91cDEeMBwGA1UECxMVVk5QVC1DQSBUcnVzdCBOZXR3b3JrMSUwIwYDVQQDExxWTlBUIENlcnRpZmljYXRpb24gQXV0aG9yaXR5MB4XDTIxMTEyOTEwNTEwMFoXDTI0MDYyNjA4MDIwMFowgagxCzAJBgNVBAYTAlZOMRcwFQYDVQQIDA5I4buSIENIw40gTUlOSDEaMBgGA1UEBwwRUXXhuq1uIFTDom4gQsOsbmgxRDBCBgNVBAMMO0PDlE5HIFRZIEPhu5QgUEjhuqZOIFFV4bqiTiBMw50gUVXhu7ggxJDhuqZVIFTGryBMSUdIVEhPVVNFMR4wHAYKCZImiZPyLGQBAQwOTVNUOjAzMDQ3NzI1OTAwgZ8wDQYJKoZIhvcNAQEBBQADgY0AMIGJAoGBAMY8IwTN+RvruqUjUwGKVLl/YsW13Ssd3wDFA9DsVXz1ghgISMToYCrlhljNhI2Xz1RJPMCF6nHmuisbQKtbA5EA55CQ8hjo/9jyxDBj9Dr/zkBbicVYTDhRjefBKDqofTxYmnNe0eYEA4oM/z71Fqf97pSwYR+BE48CRM8x62UjAgMBAAGjggGvMIIBqzBwBggrBgEFBQcBAQRkMGIwMgYIKwYBBQUHMAKGJmh0dHA6Ly9wdWIudm5wdC1jYS52bi9jZXJ0cy92bnB0Y2EuY2VyMCwGCCsGAQUFBzABhiBodHRwOi8vb2NzcC52bnB0LWNhLnZuL3Jlc3BvbmRlcjAdBgNVHQ4EFgQU9OfQJrbQ8VMoYJwitJiwbWT/zkIwDAYDVR0TAQH/BAIwADAfBgNVHSMEGDAWgBQGacDV1QKKFY1Gfel84mgKVaxqrzBoBgNVHSAEYTBfMF0GDisGAQQBge0DAQEDAQEBMEswIgYIKwYBBQUHAgIwFh4UAE8ASQBEAC0AUwBUAC0AMQAuADAwJQYIKwYBBQUHAgEWGWh0dHA6Ly9wdWIudm5wdC1jYS52bi9ycGEwMQYDVR0fBCowKDAmoCSgIoYgaHR0cDovL2NybC52bnB0LWNhLnZuL3ZucHRjYS5jcmwwDgYDVR0PAQH/BAQDAgTwMCAGA1UdJQQZMBcGCisGAQQBgjcKAwwGCSqGSIb3LwEBBTAaBgNVHREEEzARgQ9pbmZvQG9tYy5jb20udm4wDQYJKoZIhvcNAQEFBQADggIBAL4GiE7XUHVhGnX9Q6Oid2XXe8a5hGQisVOIueJrjiYuSaatFWxzTrnuztX8wD3Vs1FiUeMPw+zPtdRV0Pl3zD/Y2G75bmcGq54Qh7xT/nGgIIf8h4mJmbKNWwOv46j4pPOvfsatRIjVTpbOzeVd9GD1OH8wluZMT+PBYaJpNEp8K2mLOOKiVsemIfY5T1uk9MprYBnofJAVrOcD2MnMsa2udttfcn506gd3x4hqmBVf7jtEe87ND/eGvwDlFHxnfLi67VSP/rQSk3+Mfxbhe2qkkXQq7lH9LXAaISnk5A0Vx/pAS0RzkHEwood3bb4gdlUqx4q0GAkRA79NujAtPhR3tnwElORF8oQo177BZSp/A5j9yKJWn8ZQ/PXpwx6pPs8M4VZ9V/Ebn1fv3iWpG74gCbOuxD8Xg9+PptMtBouxPTlHbr4HbiBkW5aN3SRNNunba/4jBDASsabMNJz+W2oDvJ0uIjWneG5LovxEAzvllbK2L25/qjnUKIveGBc58+ttTi9EjSEUyRVcW9mwsGxJFLtHefskf4NusalyDaJpGk1eiPGqgB58GzaJ0ZxBqYDOAd89D37zYUCzTcV1aCAeRcG9+N7x/fghYyqZCsjVIe4hVCH86bfFInq+7LEDpFxKSATusZRN9ixbVxTKUUFNcJi8sGtT0Jjz28e3b8pr</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24"/>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23"/>
            <mdssi:RelationshipReference xmlns:mdssi="http://schemas.openxmlformats.org/package/2006/digital-signature" SourceId="rId10"/>
            <mdssi:RelationshipReference xmlns:mdssi="http://schemas.openxmlformats.org/package/2006/digital-signature" SourceId="rId19"/>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22"/>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18"/>
            <mdssi:RelationshipReference xmlns:mdssi="http://schemas.openxmlformats.org/package/2006/digital-signature" SourceId="rId3"/>
            <mdssi:RelationshipReference xmlns:mdssi="http://schemas.openxmlformats.org/package/2006/digital-signature" SourceId="rId21"/>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20"/>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Transform>
          <Transform Algorithm="http://www.w3.org/TR/2001/REC-xml-c14n-20010315"/>
        </Transforms>
        <DigestMethod Algorithm="http://www.w3.org/2000/09/xmldsig#sha1"/>
        <DigestValue>tfQh2SLxA4LoZNleBLZT32Jc2SI=</DigestValue>
      </Reference>
      <Reference URI="/xl/calcChain.xml?ContentType=application/vnd.openxmlformats-officedocument.spreadsheetml.calcChain+xml">
        <DigestMethod Algorithm="http://www.w3.org/2000/09/xmldsig#sha1"/>
        <DigestValue>sFxuxKvWwXe58pS/eGJ9DHQ11b8=</DigestValue>
      </Reference>
      <Reference URI="/xl/comments1.xml?ContentType=application/vnd.openxmlformats-officedocument.spreadsheetml.comments+xml">
        <DigestMethod Algorithm="http://www.w3.org/2000/09/xmldsig#sha1"/>
        <DigestValue>vFbK0kfbXmFsz9Wq83CYSOuQjPU=</DigestValue>
      </Reference>
      <Reference URI="/xl/comments2.xml?ContentType=application/vnd.openxmlformats-officedocument.spreadsheetml.comments+xml">
        <DigestMethod Algorithm="http://www.w3.org/2000/09/xmldsig#sha1"/>
        <DigestValue>P1LA6zNZ2/C03yaP3Jzn7zKJ98Y=</DigestValue>
      </Reference>
      <Reference URI="/xl/comments3.xml?ContentType=application/vnd.openxmlformats-officedocument.spreadsheetml.comments+xml">
        <DigestMethod Algorithm="http://www.w3.org/2000/09/xmldsig#sha1"/>
        <DigestValue>Lsh/d7xrgK0/GBkh80grIRcAX9s=</DigestValue>
      </Reference>
      <Reference URI="/xl/comments4.xml?ContentType=application/vnd.openxmlformats-officedocument.spreadsheetml.comments+xml">
        <DigestMethod Algorithm="http://www.w3.org/2000/09/xmldsig#sha1"/>
        <DigestValue>gcn6yG66PoprjALKV9acB75ejA8=</DigestValue>
      </Reference>
      <Reference URI="/xl/comments5.xml?ContentType=application/vnd.openxmlformats-officedocument.spreadsheetml.comments+xml">
        <DigestMethod Algorithm="http://www.w3.org/2000/09/xmldsig#sha1"/>
        <DigestValue>f3DjifQ3x3oVjdHUAr5/AsGDNhY=</DigestValue>
      </Reference>
      <Reference URI="/xl/comments6.xml?ContentType=application/vnd.openxmlformats-officedocument.spreadsheetml.comments+xml">
        <DigestMethod Algorithm="http://www.w3.org/2000/09/xmldsig#sha1"/>
        <DigestValue>YCTvu3qv+HXAcDch8cpP2qtsskU=</DigestValue>
      </Reference>
      <Reference URI="/xl/comments7.xml?ContentType=application/vnd.openxmlformats-officedocument.spreadsheetml.comments+xml">
        <DigestMethod Algorithm="http://www.w3.org/2000/09/xmldsig#sha1"/>
        <DigestValue>lMa1hLBbEH1WiJArpVQPKoWYAVs=</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5H7ebduK0CnXN2rgnpqPicuhhdg=</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5H7ebduK0CnXN2rgnpqPicuhhdg=</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5H7ebduK0CnXN2rgnpqPicuhhdg=</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JRR9z9cNt/pv5sgGyCJ5rPJ+s3Y=</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3OfQXoCJ/85L0GG3/twEcZHj79M=</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pXTYpt0oCqewtpSyBxPOmo/LzKM=</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21eACXysV1CDv9uimE8/onL3mbU=</DigestValue>
      </Reference>
      <Reference URI="/xl/drawings/_rels/drawing8.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Y6WbdRdbBnZHx4KzCAHAeMJhMGM=</DigestValue>
      </Reference>
      <Reference URI="/xl/drawings/_rels/drawing9.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Y6WbdRdbBnZHx4KzCAHAeMJhMGM=</DigestValue>
      </Reference>
      <Reference URI="/xl/drawings/drawing1.xml?ContentType=application/vnd.openxmlformats-officedocument.drawing+xml">
        <DigestMethod Algorithm="http://www.w3.org/2000/09/xmldsig#sha1"/>
        <DigestValue>xW+9LEisEW6iTGbheaE7t5Cw5Tw=</DigestValue>
      </Reference>
      <Reference URI="/xl/drawings/drawing2.xml?ContentType=application/vnd.openxmlformats-officedocument.drawing+xml">
        <DigestMethod Algorithm="http://www.w3.org/2000/09/xmldsig#sha1"/>
        <DigestValue>LHkI3JxrfhiM9sjEZzcBgCBIInY=</DigestValue>
      </Reference>
      <Reference URI="/xl/drawings/drawing3.xml?ContentType=application/vnd.openxmlformats-officedocument.drawing+xml">
        <DigestMethod Algorithm="http://www.w3.org/2000/09/xmldsig#sha1"/>
        <DigestValue>eOrmRDZLwtTxH2SwWejylZI1Yfo=</DigestValue>
      </Reference>
      <Reference URI="/xl/drawings/drawing4.xml?ContentType=application/vnd.openxmlformats-officedocument.drawing+xml">
        <DigestMethod Algorithm="http://www.w3.org/2000/09/xmldsig#sha1"/>
        <DigestValue>/7iSQJ5sUpFGTSqKsCRBcWgO7n8=</DigestValue>
      </Reference>
      <Reference URI="/xl/drawings/drawing5.xml?ContentType=application/vnd.openxmlformats-officedocument.drawing+xml">
        <DigestMethod Algorithm="http://www.w3.org/2000/09/xmldsig#sha1"/>
        <DigestValue>EBbE5xfnpn5PDqXX99FVP/VZ0EY=</DigestValue>
      </Reference>
      <Reference URI="/xl/drawings/drawing6.xml?ContentType=application/vnd.openxmlformats-officedocument.drawing+xml">
        <DigestMethod Algorithm="http://www.w3.org/2000/09/xmldsig#sha1"/>
        <DigestValue>6H+jfe6V+oqgrXdwOShzyJVZc5w=</DigestValue>
      </Reference>
      <Reference URI="/xl/drawings/drawing7.xml?ContentType=application/vnd.openxmlformats-officedocument.drawing+xml">
        <DigestMethod Algorithm="http://www.w3.org/2000/09/xmldsig#sha1"/>
        <DigestValue>nWLjgFdvPQtg8GcQpUT0CBcqYhw=</DigestValue>
      </Reference>
      <Reference URI="/xl/drawings/drawing8.xml?ContentType=application/vnd.openxmlformats-officedocument.drawing+xml">
        <DigestMethod Algorithm="http://www.w3.org/2000/09/xmldsig#sha1"/>
        <DigestValue>8XV+zdok9FD2w3GVxwwE9zOQB9I=</DigestValue>
      </Reference>
      <Reference URI="/xl/drawings/drawing9.xml?ContentType=application/vnd.openxmlformats-officedocument.drawing+xml">
        <DigestMethod Algorithm="http://www.w3.org/2000/09/xmldsig#sha1"/>
        <DigestValue>n92aEM6/SusLHJCRY9ZNiK3kX5o=</DigestValue>
      </Reference>
      <Reference URI="/xl/drawings/vmlDrawing1.vml?ContentType=application/vnd.openxmlformats-officedocument.vmlDrawing">
        <DigestMethod Algorithm="http://www.w3.org/2000/09/xmldsig#sha1"/>
        <DigestValue>mqz0vESNTvC+pw1vYFMqob+dvxQ=</DigestValue>
      </Reference>
      <Reference URI="/xl/drawings/vmlDrawing2.vml?ContentType=application/vnd.openxmlformats-officedocument.vmlDrawing">
        <DigestMethod Algorithm="http://www.w3.org/2000/09/xmldsig#sha1"/>
        <DigestValue>NJOLglHNO2APQVcM2qUayoCDbxY=</DigestValue>
      </Reference>
      <Reference URI="/xl/drawings/vmlDrawing3.vml?ContentType=application/vnd.openxmlformats-officedocument.vmlDrawing">
        <DigestMethod Algorithm="http://www.w3.org/2000/09/xmldsig#sha1"/>
        <DigestValue>7gx3v2YxWvqXtYoRxPPfaEQ2mio=</DigestValue>
      </Reference>
      <Reference URI="/xl/drawings/vmlDrawing4.vml?ContentType=application/vnd.openxmlformats-officedocument.vmlDrawing">
        <DigestMethod Algorithm="http://www.w3.org/2000/09/xmldsig#sha1"/>
        <DigestValue>K/iSxwUJWkCooHINUyV9KKooNys=</DigestValue>
      </Reference>
      <Reference URI="/xl/drawings/vmlDrawing5.vml?ContentType=application/vnd.openxmlformats-officedocument.vmlDrawing">
        <DigestMethod Algorithm="http://www.w3.org/2000/09/xmldsig#sha1"/>
        <DigestValue>UdRyCeHH4iwsectyrLy4gLImNv0=</DigestValue>
      </Reference>
      <Reference URI="/xl/drawings/vmlDrawing6.vml?ContentType=application/vnd.openxmlformats-officedocument.vmlDrawing">
        <DigestMethod Algorithm="http://www.w3.org/2000/09/xmldsig#sha1"/>
        <DigestValue>xsT8CF886f2kmdte/hzENv5XLV8=</DigestValue>
      </Reference>
      <Reference URI="/xl/drawings/vmlDrawing7.vml?ContentType=application/vnd.openxmlformats-officedocument.vmlDrawing">
        <DigestMethod Algorithm="http://www.w3.org/2000/09/xmldsig#sha1"/>
        <DigestValue>slklMFyfARsAPhMfHmBLiL/fSSc=</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nsESnrEFh6f1qPomOY5KwoLVKl0=</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4/2ZJY7JPuprGlRmspUu9ppmxO0=</DigestValue>
      </Reference>
      <Reference URI="/xl/externalLinks/externalLink1.xml?ContentType=application/vnd.openxmlformats-officedocument.spreadsheetml.externalLink+xml">
        <DigestMethod Algorithm="http://www.w3.org/2000/09/xmldsig#sha1"/>
        <DigestValue>PXgsylohPQTRL9HpXL0iXZcpJLg=</DigestValue>
      </Reference>
      <Reference URI="/xl/externalLinks/externalLink2.xml?ContentType=application/vnd.openxmlformats-officedocument.spreadsheetml.externalLink+xml">
        <DigestMethod Algorithm="http://www.w3.org/2000/09/xmldsig#sha1"/>
        <DigestValue>PjoeYvOdlvFWqvJcz1xVAmKpRAE=</DigestValue>
      </Reference>
      <Reference URI="/xl/media/image1.png?ContentType=image/png">
        <DigestMethod Algorithm="http://www.w3.org/2000/09/xmldsig#sha1"/>
        <DigestValue>yrHrOBo4dCmEKy6nnKeiX/3A8I8=</DigestValue>
      </Reference>
      <Reference URI="/xl/media/image2.png?ContentType=image/png">
        <DigestMethod Algorithm="http://www.w3.org/2000/09/xmldsig#sha1"/>
        <DigestValue>uGh3ZG7GUmDUKwKZ4hgnK8RKFW0=</DigestValue>
      </Reference>
      <Reference URI="/xl/media/image3.png?ContentType=image/png">
        <DigestMethod Algorithm="http://www.w3.org/2000/09/xmldsig#sha1"/>
        <DigestValue>QLIM1nHhxOFdz3K7i2C2C2PXg/Y=</DigestValue>
      </Reference>
      <Reference URI="/xl/media/image4.png?ContentType=image/png">
        <DigestMethod Algorithm="http://www.w3.org/2000/09/xmldsig#sha1"/>
        <DigestValue>T4OH6ceNPKkECdMCz5ywniMQyUE=</DigestValue>
      </Reference>
      <Reference URI="/xl/media/image5.png?ContentType=image/png">
        <DigestMethod Algorithm="http://www.w3.org/2000/09/xmldsig#sha1"/>
        <DigestValue>orQXsgy5NJK1QvvdFXcfgdZbuH8=</DigestValue>
      </Reference>
      <Reference URI="/xl/media/image6.png?ContentType=image/png">
        <DigestMethod Algorithm="http://www.w3.org/2000/09/xmldsig#sha1"/>
        <DigestValue>egSalhB8+voaJXd1LjS1djZ2+nE=</DigestValue>
      </Reference>
      <Reference URI="/xl/printerSettings/printerSettings1.bin?ContentType=application/vnd.openxmlformats-officedocument.spreadsheetml.printerSettings">
        <DigestMethod Algorithm="http://www.w3.org/2000/09/xmldsig#sha1"/>
        <DigestValue>g/6Gsrf5pBuczNGcnZUtqXCUVkQ=</DigestValue>
      </Reference>
      <Reference URI="/xl/printerSettings/printerSettings10.bin?ContentType=application/vnd.openxmlformats-officedocument.spreadsheetml.printerSettings">
        <DigestMethod Algorithm="http://www.w3.org/2000/09/xmldsig#sha1"/>
        <DigestValue>GTjixLmyJfsgv1ItXLux2r/nrv8=</DigestValue>
      </Reference>
      <Reference URI="/xl/printerSettings/printerSettings2.bin?ContentType=application/vnd.openxmlformats-officedocument.spreadsheetml.printerSettings">
        <DigestMethod Algorithm="http://www.w3.org/2000/09/xmldsig#sha1"/>
        <DigestValue>EyU/FfhTpj36MthJ+6ljErG5q4M=</DigestValue>
      </Reference>
      <Reference URI="/xl/printerSettings/printerSettings3.bin?ContentType=application/vnd.openxmlformats-officedocument.spreadsheetml.printerSettings">
        <DigestMethod Algorithm="http://www.w3.org/2000/09/xmldsig#sha1"/>
        <DigestValue>a1O9QLuEAHDEEIAcp12dt7cXI40=</DigestValue>
      </Reference>
      <Reference URI="/xl/printerSettings/printerSettings4.bin?ContentType=application/vnd.openxmlformats-officedocument.spreadsheetml.printerSettings">
        <DigestMethod Algorithm="http://www.w3.org/2000/09/xmldsig#sha1"/>
        <DigestValue>CSWaXl4TcBQB3XXtVeQAUCUiiUQ=</DigestValue>
      </Reference>
      <Reference URI="/xl/printerSettings/printerSettings5.bin?ContentType=application/vnd.openxmlformats-officedocument.spreadsheetml.printerSettings">
        <DigestMethod Algorithm="http://www.w3.org/2000/09/xmldsig#sha1"/>
        <DigestValue>uFs3E6IfQGg6h1YousxEm/4qyOA=</DigestValue>
      </Reference>
      <Reference URI="/xl/printerSettings/printerSettings6.bin?ContentType=application/vnd.openxmlformats-officedocument.spreadsheetml.printerSettings">
        <DigestMethod Algorithm="http://www.w3.org/2000/09/xmldsig#sha1"/>
        <DigestValue>a1O9QLuEAHDEEIAcp12dt7cXI40=</DigestValue>
      </Reference>
      <Reference URI="/xl/printerSettings/printerSettings7.bin?ContentType=application/vnd.openxmlformats-officedocument.spreadsheetml.printerSettings">
        <DigestMethod Algorithm="http://www.w3.org/2000/09/xmldsig#sha1"/>
        <DigestValue>EyU/FfhTpj36MthJ+6ljErG5q4M=</DigestValue>
      </Reference>
      <Reference URI="/xl/printerSettings/printerSettings8.bin?ContentType=application/vnd.openxmlformats-officedocument.spreadsheetml.printerSettings">
        <DigestMethod Algorithm="http://www.w3.org/2000/09/xmldsig#sha1"/>
        <DigestValue>jKq5iExiz03KezgvwYmeU7wXo2Q=</DigestValue>
      </Reference>
      <Reference URI="/xl/printerSettings/printerSettings9.bin?ContentType=application/vnd.openxmlformats-officedocument.spreadsheetml.printerSettings">
        <DigestMethod Algorithm="http://www.w3.org/2000/09/xmldsig#sha1"/>
        <DigestValue>EyU/FfhTpj36MthJ+6ljErG5q4M=</DigestValue>
      </Reference>
      <Reference URI="/xl/sharedStrings.xml?ContentType=application/vnd.openxmlformats-officedocument.spreadsheetml.sharedStrings+xml">
        <DigestMethod Algorithm="http://www.w3.org/2000/09/xmldsig#sha1"/>
        <DigestValue>ebAHpCDaOBSIZHeljL0IObfJQOk=</DigestValue>
      </Reference>
      <Reference URI="/xl/styles.xml?ContentType=application/vnd.openxmlformats-officedocument.spreadsheetml.styles+xml">
        <DigestMethod Algorithm="http://www.w3.org/2000/09/xmldsig#sha1"/>
        <DigestValue>qvV2dn8/f0cTBFvjcS3uR50rOvs=</DigestValue>
      </Reference>
      <Reference URI="/xl/theme/theme1.xml?ContentType=application/vnd.openxmlformats-officedocument.theme+xml">
        <DigestMethod Algorithm="http://www.w3.org/2000/09/xmldsig#sha1"/>
        <DigestValue>wALSnSSFaCFrlsx0hXxroAuqIcI=</DigestValue>
      </Reference>
      <Reference URI="/xl/workbook.xml?ContentType=application/vnd.openxmlformats-officedocument.spreadsheetml.sheet.main+xml">
        <DigestMethod Algorithm="http://www.w3.org/2000/09/xmldsig#sha1"/>
        <DigestValue>CUUBmYUHkXoGlIlHndwnGXloNxg=</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x3OS0O1Zv90RqYPQ04JCQKrQR8U=</DigestValue>
      </Reference>
      <Reference URI="/xl/worksheets/_rels/sheet1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nbHxeYITJHN80l8AQGnymG66eBI=</DigestValue>
      </Reference>
      <Reference URI="/xl/worksheets/_rels/sheet1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CV8H4ts81kF7fgwm6KC6MHke0cc=</DigestValue>
      </Reference>
      <Reference URI="/xl/worksheets/_rels/sheet1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+l4KHWroQHcAbY35tFJmIMS51U4=</DigestValue>
      </Reference>
      <Reference URI="/xl/worksheets/_rels/sheet1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o4+HQGouCBa9yG+d+/MJkY5euIc=</DigestValue>
      </Reference>
      <Reference URI="/xl/worksheets/_rels/sheet1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5gKyEUNKc8ItCxh391Y5TbvONF4=</DigestValue>
      </Reference>
      <Reference URI="/xl/worksheets/_rels/sheet16.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Iv3LC6j1FF6/HK+b0CGlhUjhcyw=</DigestValue>
      </Reference>
      <Reference URI="/xl/worksheets/_rels/sheet1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zNsZpsmF0zTzGMlM5Ub+qblJlfI=</DigestValue>
      </Reference>
      <Reference URI="/xl/worksheets/_rels/sheet1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8kVPwk5ISmMV5+U/Bz0CDvBgn7Q=</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imM1jITENJkcDA1fIMO1bCu/6oY=</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0/AJzcN/9l0f02AjmRw3U5MPiro=</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vmyDWoLXOSA0mHRRlwQSrpDoONQ=</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8TmIL4546k7/mbLPICC2nRrRUBg=</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1aMZFZb3XqOYapFQbMMfJ27g+jQ=</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GJcRD91QOfbAR68ShU4DQnpzDaU=</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+3wJG/rZwAVJPZ/ie513Hlf5U7I=</DigestValue>
      </Reference>
      <Reference URI="/xl/worksheets/_rels/sheet9.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62IB+bx1D0LH5ixT+LztoSlHkOU=</DigestValue>
      </Reference>
      <Reference URI="/xl/worksheets/sheet1.xml?ContentType=application/vnd.openxmlformats-officedocument.spreadsheetml.worksheet+xml">
        <DigestMethod Algorithm="http://www.w3.org/2000/09/xmldsig#sha1"/>
        <DigestValue>TJqZ8V4D+C3x+FjGAx74K6s8fLs=</DigestValue>
      </Reference>
      <Reference URI="/xl/worksheets/sheet10.xml?ContentType=application/vnd.openxmlformats-officedocument.spreadsheetml.worksheet+xml">
        <DigestMethod Algorithm="http://www.w3.org/2000/09/xmldsig#sha1"/>
        <DigestValue>ssXow2Iqmeq4xWWkiH6bXKYqPgw=</DigestValue>
      </Reference>
      <Reference URI="/xl/worksheets/sheet11.xml?ContentType=application/vnd.openxmlformats-officedocument.spreadsheetml.worksheet+xml">
        <DigestMethod Algorithm="http://www.w3.org/2000/09/xmldsig#sha1"/>
        <DigestValue>meev9xP9mWKOdDNj63Ss8wOxnxE=</DigestValue>
      </Reference>
      <Reference URI="/xl/worksheets/sheet12.xml?ContentType=application/vnd.openxmlformats-officedocument.spreadsheetml.worksheet+xml">
        <DigestMethod Algorithm="http://www.w3.org/2000/09/xmldsig#sha1"/>
        <DigestValue>qluulZhVJCgzUGsNEWTEOZz+TRc=</DigestValue>
      </Reference>
      <Reference URI="/xl/worksheets/sheet13.xml?ContentType=application/vnd.openxmlformats-officedocument.spreadsheetml.worksheet+xml">
        <DigestMethod Algorithm="http://www.w3.org/2000/09/xmldsig#sha1"/>
        <DigestValue>Tp8XMbFMcqcM6p2Zq8DK32vq4WY=</DigestValue>
      </Reference>
      <Reference URI="/xl/worksheets/sheet14.xml?ContentType=application/vnd.openxmlformats-officedocument.spreadsheetml.worksheet+xml">
        <DigestMethod Algorithm="http://www.w3.org/2000/09/xmldsig#sha1"/>
        <DigestValue>4cPpwCMqcUDvPF5XW2WUNWaFpmA=</DigestValue>
      </Reference>
      <Reference URI="/xl/worksheets/sheet15.xml?ContentType=application/vnd.openxmlformats-officedocument.spreadsheetml.worksheet+xml">
        <DigestMethod Algorithm="http://www.w3.org/2000/09/xmldsig#sha1"/>
        <DigestValue>6+oMn5UVCcnS6BKK0yg9ZejqpaY=</DigestValue>
      </Reference>
      <Reference URI="/xl/worksheets/sheet16.xml?ContentType=application/vnd.openxmlformats-officedocument.spreadsheetml.worksheet+xml">
        <DigestMethod Algorithm="http://www.w3.org/2000/09/xmldsig#sha1"/>
        <DigestValue>H7HHZy3BGwM585+WgX2HmwnZQJY=</DigestValue>
      </Reference>
      <Reference URI="/xl/worksheets/sheet17.xml?ContentType=application/vnd.openxmlformats-officedocument.spreadsheetml.worksheet+xml">
        <DigestMethod Algorithm="http://www.w3.org/2000/09/xmldsig#sha1"/>
        <DigestValue>e29uJs5cwjCYqdbmXB75HuVNiUg=</DigestValue>
      </Reference>
      <Reference URI="/xl/worksheets/sheet18.xml?ContentType=application/vnd.openxmlformats-officedocument.spreadsheetml.worksheet+xml">
        <DigestMethod Algorithm="http://www.w3.org/2000/09/xmldsig#sha1"/>
        <DigestValue>WA1VpG5RZxO3MaaXeTNjnecfqNo=</DigestValue>
      </Reference>
      <Reference URI="/xl/worksheets/sheet2.xml?ContentType=application/vnd.openxmlformats-officedocument.spreadsheetml.worksheet+xml">
        <DigestMethod Algorithm="http://www.w3.org/2000/09/xmldsig#sha1"/>
        <DigestValue>/OPg5hdvgr+qsB3iI7pxzPij7yg=</DigestValue>
      </Reference>
      <Reference URI="/xl/worksheets/sheet3.xml?ContentType=application/vnd.openxmlformats-officedocument.spreadsheetml.worksheet+xml">
        <DigestMethod Algorithm="http://www.w3.org/2000/09/xmldsig#sha1"/>
        <DigestValue>2WSE9CvNdVGCpC0JXjy5GtEQPB8=</DigestValue>
      </Reference>
      <Reference URI="/xl/worksheets/sheet4.xml?ContentType=application/vnd.openxmlformats-officedocument.spreadsheetml.worksheet+xml">
        <DigestMethod Algorithm="http://www.w3.org/2000/09/xmldsig#sha1"/>
        <DigestValue>B+MXpFfx4DCF3baecbOzOg967e0=</DigestValue>
      </Reference>
      <Reference URI="/xl/worksheets/sheet5.xml?ContentType=application/vnd.openxmlformats-officedocument.spreadsheetml.worksheet+xml">
        <DigestMethod Algorithm="http://www.w3.org/2000/09/xmldsig#sha1"/>
        <DigestValue>TiZzXTIiWqC5QZXQO8yxm/GpgXY=</DigestValue>
      </Reference>
      <Reference URI="/xl/worksheets/sheet6.xml?ContentType=application/vnd.openxmlformats-officedocument.spreadsheetml.worksheet+xml">
        <DigestMethod Algorithm="http://www.w3.org/2000/09/xmldsig#sha1"/>
        <DigestValue>K6S3NbcFB5ffM77IPx+L2oHqKBE=</DigestValue>
      </Reference>
      <Reference URI="/xl/worksheets/sheet7.xml?ContentType=application/vnd.openxmlformats-officedocument.spreadsheetml.worksheet+xml">
        <DigestMethod Algorithm="http://www.w3.org/2000/09/xmldsig#sha1"/>
        <DigestValue>WPwObZZ6n6NAQZFq6jICAEBPNFg=</DigestValue>
      </Reference>
      <Reference URI="/xl/worksheets/sheet8.xml?ContentType=application/vnd.openxmlformats-officedocument.spreadsheetml.worksheet+xml">
        <DigestMethod Algorithm="http://www.w3.org/2000/09/xmldsig#sha1"/>
        <DigestValue>CPbgZ/HdVnsMzPKvx/PkdSHkjjU=</DigestValue>
      </Reference>
      <Reference URI="/xl/worksheets/sheet9.xml?ContentType=application/vnd.openxmlformats-officedocument.spreadsheetml.worksheet+xml">
        <DigestMethod Algorithm="http://www.w3.org/2000/09/xmldsig#sha1"/>
        <DigestValue>AuQEg/OoKUzP/FcqkfMkgaBTPPI=</DigestValue>
      </Reference>
    </Manifest>
    <SignatureProperties>
      <SignatureProperty Id="idSignatureTime" Target="#idPackageSignature">
        <mdssi:SignatureTime xmlns:mdssi="http://schemas.openxmlformats.org/package/2006/digital-signature">
          <mdssi:Format>YYYY-MM-DDThh:mm:ssTZD</mdssi:Format>
          <mdssi:Value>2023-03-13T01:38:09Z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16.0.16130/24</OfficeVersion>
          <ApplicationVersion>16.0.16130</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2023-03-13T01:38:09Z</xd:SigningTime>
          <xd:SigningCertificate>
            <xd:Cert>
              <xd:CertDigest>
                <DigestMethod Algorithm="http://www.w3.org/2000/09/xmldsig#sha1"/>
                <DigestValue>pQc4Qxktm9kJycXgoTjae+7SXpU=</DigestValue>
              </xd:CertDigest>
              <xd:IssuerSerial>
                <X509IssuerName>CN=VNPT Certification Authority, OU=VNPT-CA Trust Network, O=VNPT Group, C=VN</X509IssuerName>
                <X509SerialNumber>111660364380056096941015134075200410354</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http://uri.etsi.org/01903/v1.2.2#ProofOfApproval</xd:Identifier>
              <xd:Description>Approved this document</xd:Description>
            </xd:CommitmentTypeId>
            <xd:AllSignedDataObjects/>
          </xd:CommitmentTypeIndication>
        </xd:SignedDataObjectProperties>
      </xd:SignedProperties>
      <xd:UnsignedProperties>
        <xd:UnsignedSignatureProperties>
          <xd:CertificateValues>
            <xd:EncapsulatedX509Certificate>MIIFVzCCBD+gAwIBAgIKcd7vvQAAAAAAFjANBgkqhkiG9w0BAQUFADB+MQswCQYDVQQGEwJWTjEzMDEGA1UEChMqTWluaXN0cnkgb2YgSW5mb3JtYXRpb24gYW5kIENvbW11bmljYXRpb25zMRswGQYDVQQLExJOYXRpb25hbCBDQSBDZW50ZXIxHTAbBgNVBAMTFE1JQyBOYXRpb25hbCBSb290IENBMB4XDTE5MDYyNjA3NTIwMFoXDTI0MDYyNjA4MDIwMFowaTELMAkGA1UEBhMCVk4xEzARBgNVBAoTClZOUFQgR3JvdXAxHjAcBgNVBAsTFVZOUFQtQ0EgVHJ1c3QgTmV0d29yazElMCMGA1UEAxMcVk5QVCBDZXJ0aWZpY2F0aW9uIEF1dGhvcml0eTCCAiIwDQYJKoZIhvcNAQEBBQADggIPADCCAgoCggIBAM9bKEZoQ8hYhBh7/zAqnr6cHwt716QDw1PT4wvoVLexmU/hOIxzOW89oRvMvXTBxLTLWuu2pVb526pomizVVkdHUlcAodrmmQO3+T1sVPGasN3zbmpOl4t+bEWGKTm/7pWUzN9aKfjwoIyJI2zutTZjs6rwzhPnROzFUMKMgLVJsQR9ETgPXHQvf4IphGf6hCSkyFiTc+dpNdgPDkUbC3VFM6OMDErzlTgs43fajF5VwikZVbEBNuPkgRvnSch5DlX3AMqdHLyzESZqi6GlRK9TiIVuePoOAMFOT3QrP2WxEiws2UcK0YhRVHLAChlJgFodSql94zlDcS2C4aYiZq3c4AZOhQBa8G00Cs/kjTiijWwTI+wZ43PBdHu3NSqR7bE51k/qI0lrA8R6EpyngWeve2BPTFrmFC+VcgXlZTUyvzrQs/d99kYpfJVI5NgDvgspB7NOwPUg2IWioZLUe9e9AoDV5M2pGBTsBprIJFjYusqGp8fQ9n2e6TE8H1TPoNQ1CDuf4V0sZFBdq5oOfmrokBT2M53W8T02UwG+mxGGbasbNtn0tE3tiGNygB4tzneRet568iLoWt23Sa3vNIa72sPGHxP/HGd1x1CO/2QVUWeKTyjFG7AK6Y4eyER7idkE6x0ps/iuk7Hg2s1KCaZx7W9RJonKnje9ePXHzJv7AgMBAAGjgeswgegwEgYDVR0TAQH/BAgwBgEB/wIBADAdBgNVHQ4EFgQUBmnA1dUCihWNRn3pfOJoClWsaq8wHwYDVR0jBBgwFoAUzWJx5GG9/j3sskBg04F13Tqsa8YwPAYDVR0fBDUwMzAxoC+gLYYraHR0cDovL3B1YmxpYy5yb290Y2EuZ292LnZuL2NybC9taWNucmNhLmNybDBHBggrBgEFBQcBAQQ7MDkwNwYIKwYBBQUHMAKGK2h0dHA6Ly9wdWJsaWMucm9vdGNhLmdvdi52bi9jcnQvbWljbnJjYS5jcnQwCwYDVR0PBAQDAgGGMA0GCSqGSIb3DQEBBQUAA4IBAQAO7sMjuHzGe7BQM/5EFft2oqNf7D+UW1vmkjPSW6RGSaNQNLr5IilUWBPTVnRvoxtU2bZjuS34b7ApAFobyB/tLL92MOxTJA1vC6ejdWBhliCJ/t0jAgElDnF3VQ/gozEBCvS6rO3rCY3LPTIkXkX9teDnxo9yU2Zk30bX8GBDV+Ygs7JhMebzjmY3ZS14At1vuQ1MXRS0EbQbXYLGgp35J87Df5cUX0bYyq+bUYklNReEYC/8mR+zZP2/K7NN+7148P18mVsA+1ZmPwBPn+dQm3Cy8dRXpk5I+2ECWg5aEgOG756Lq4e+fdlUI99b8xzIHrH6KJvmypKAjQcJpulK</xd:EncapsulatedX509Certificate>
            <xd:EncapsulatedX509Certificate>MIID1zCCAr+gAwIBAgIQG+Rzih8+wI9Hn6bPNcWYIjANBgkqhkiG9w0BAQUFADB+MQswCQYDVQQGEwJWTjEzMDEGA1UEChMqTWluaXN0cnkgb2YgSW5mb3JtYXRpb24gYW5kIENvbW11bmljYXRpb25zMRswGQYDVQQLExJOYXRpb25hbCBDQSBDZW50ZXIxHTAbBgNVBAMTFE1JQyBOYXRpb25hbCBSb290IENBMB4XDTA4MDUxNjAxMTI0OVoXDTQwMDUxNjAxMjAzMlowfjELMAkGA1UEBhMCVk4xMzAxBgNVBAoTKk1pbmlzdHJ5IG9mIEluZm9ybWF0aW9uIGFuZCBDb21tdW5pY2F0aW9uczEbMBkGA1UECxMSTmF0aW9uYWwgQ0EgQ2VudGVyMR0wGwYDVQQDExRNSUMgTmF0aW9uYWwgUm9vdCBDQTCCASIwDQYJKoZIhvcNAQEBBQADggEPADCCAQoCggEBAKE/WVEO/jD/YduWeBSL20M8Nr5hr9y1P2Ae0w0BQa34yYpCjsjtMoZHxf619+rWRDcQEsNICFFQuuVX6c41yY4ccwmFM0zhuzisjq23EwQuZoFXLcz7Gv0unIv9CUDwYBebcUVtfePbKtK7mt3rzF7kAN/VbDCFm71Xfy3UJNOA++AoUb6w1mEHzOWgR+eRbS+HWOi0rcGxRrPcWh04Cdn7tSeYnl788fRI/+ihO/9QM9kmq7KZYp3Me8hSTZ5cQotvdH78lBPeCtLwtWr4lkxQnOYhjsHllwFOzZ+wQBl8G1lvXDgZmjfa0YE5FjLvga2wIWsRl8LBCL1vI1wED9MCAwEAAaNRME8wCwYDVR0PBAQDAgGGMA8GA1UdEwEB/wQFMAMBAf8wHQYDVR0OBBYEFM1iceRhvf497LJAYNOBdd06rGvGMBAGCSsGAQQBgjcVAQQDAgEAMA0GCSqGSIb3DQEBBQUAA4IBAQBMnc1+IyCAHCjP8PHJ3xHKsmlTo/JfDLNlnC9U4RxQKuBVF8QXvqiTUUaqhu0kZC9PE46wtBScfEO+LU5jUmzb1nAXWUdbolqzx5Z6tg31LQ3ZZDqv0FQ60RNotvo4DgXr4Pww90ybX+LuZ3v4Yup0r3JUTNT6Xovs67gngSyYjvfKoFGWc8YXifn0U5c/V8PbVShJc09KNypnhMUTvsbJ7glHYr+osup85V8k2zu4dDWw4YWPipdIjud4Z4nL5aQC7FtXobnHlrfB6eVdjpmmpyWaHbDO1jtrM/K+SeEt1oeBuXaup/zNs8Z2Mq9NUFJsLQ2yvddQ5dN1Y59dzQqZ</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14</vt:i4>
      </vt:variant>
    </vt:vector>
  </HeadingPairs>
  <TitlesOfParts>
    <vt:vector size="32" baseType="lpstr">
      <vt:lpstr>Tong quat</vt:lpstr>
      <vt:lpstr>BCThuNhap_06203</vt:lpstr>
      <vt:lpstr>BCTinhHinhTaiChinh_06105</vt:lpstr>
      <vt:lpstr>BCLCGT_06262</vt:lpstr>
      <vt:lpstr>BCTaiSan_06027</vt:lpstr>
      <vt:lpstr>BCKetQuaHoatDong_06028</vt:lpstr>
      <vt:lpstr>BCDanhMucDauTu_06029</vt:lpstr>
      <vt:lpstr>BCHoatDongVay_06026</vt:lpstr>
      <vt:lpstr>Khac_06030</vt:lpstr>
      <vt:lpstr>TB 30092015</vt:lpstr>
      <vt:lpstr>THU NHAP</vt:lpstr>
      <vt:lpstr>LCTT</vt:lpstr>
      <vt:lpstr>TAI CHINH</vt:lpstr>
      <vt:lpstr>tai san</vt:lpstr>
      <vt:lpstr>hoat dong</vt:lpstr>
      <vt:lpstr>danh muc</vt:lpstr>
      <vt:lpstr>khac</vt:lpstr>
      <vt:lpstr>ThongKePhiGiaoDich_06145</vt:lpstr>
      <vt:lpstr>BCDanhMucDauTu_06029!Print_Area</vt:lpstr>
      <vt:lpstr>BCKetQuaHoatDong_06028!Print_Area</vt:lpstr>
      <vt:lpstr>BCLCGT_06262!Print_Area</vt:lpstr>
      <vt:lpstr>BCTaiSan_06027!Print_Area</vt:lpstr>
      <vt:lpstr>BCTinhHinhTaiChinh_06105!Print_Area</vt:lpstr>
      <vt:lpstr>Khac_06030!Print_Area</vt:lpstr>
      <vt:lpstr>BCDanhMucDauTu_06029!Print_Titles</vt:lpstr>
      <vt:lpstr>BCHoatDongVay_06026!Print_Titles</vt:lpstr>
      <vt:lpstr>BCKetQuaHoatDong_06028!Print_Titles</vt:lpstr>
      <vt:lpstr>BCLCGT_06262!Print_Titles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Nguyen Thi Phuong Dung</cp:lastModifiedBy>
  <cp:lastPrinted>2023-01-17T09:10:26Z</cp:lastPrinted>
  <dcterms:created xsi:type="dcterms:W3CDTF">2013-10-21T08:38:47Z</dcterms:created>
  <dcterms:modified xsi:type="dcterms:W3CDTF">2023-03-10T05:57:23Z</dcterms:modified>
</cp:coreProperties>
</file>